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960" yWindow="-420" windowWidth="21600" windowHeight="16100"/>
  </bookViews>
  <sheets>
    <sheet name="Feuil1" sheetId="1" r:id="rId1"/>
  </sheets>
  <definedNames>
    <definedName name="dap">Feuil1!$D$5:$L$5</definedName>
    <definedName name="dapdist">Feuil1!$D$10:$L$10</definedName>
    <definedName name="dapmax">Feuil1!$D$12:$L$12</definedName>
    <definedName name="dapmin">Feuil1!$D$11:$L$11</definedName>
    <definedName name="dapprox">Feuil1!$D$7:$L$7</definedName>
    <definedName name="dtart">Feuil1!$D$9:$L$9</definedName>
    <definedName name="dtprox">Feuil1!$D$6:$L$6</definedName>
    <definedName name="dtsusart">Feuil1!$D$8:$L$8</definedName>
    <definedName name="largeur">Feuil1!$D$4:$L$4</definedName>
    <definedName name="longueur">Feuil1!$D$3:$L$3</definedName>
    <definedName name="magnum">Feuil1!$D$13:$L$13</definedName>
    <definedName name="uncif">Feuil1!$D$14:$L$14</definedName>
    <definedName name="_xlnm.Print_Area">Feuil1!$A$28:$G$40</definedName>
  </definedNames>
  <calcPr calcId="130407" fullPrecision="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27" i="1"/>
  <c r="A26"/>
  <c r="A25"/>
  <c r="A24"/>
  <c r="A23"/>
  <c r="A22"/>
  <c r="A21"/>
  <c r="A20"/>
  <c r="A19"/>
  <c r="A18"/>
  <c r="A17"/>
  <c r="A16"/>
  <c r="E40"/>
  <c r="K40"/>
  <c r="D40"/>
  <c r="J40"/>
  <c r="C40"/>
  <c r="I40"/>
  <c r="F40"/>
  <c r="G40"/>
  <c r="B40"/>
  <c r="E39"/>
  <c r="K39"/>
  <c r="D39"/>
  <c r="J39"/>
  <c r="C39"/>
  <c r="I39"/>
  <c r="F39"/>
  <c r="G39"/>
  <c r="B39"/>
  <c r="E38"/>
  <c r="K38"/>
  <c r="D38"/>
  <c r="J38"/>
  <c r="C38"/>
  <c r="I38"/>
  <c r="F38"/>
  <c r="G38"/>
  <c r="B38"/>
  <c r="E37"/>
  <c r="K37"/>
  <c r="D37"/>
  <c r="J37"/>
  <c r="C37"/>
  <c r="I37"/>
  <c r="F37"/>
  <c r="G37"/>
  <c r="B37"/>
  <c r="E36"/>
  <c r="K36"/>
  <c r="D36"/>
  <c r="J36"/>
  <c r="C36"/>
  <c r="I36"/>
  <c r="F36"/>
  <c r="G36"/>
  <c r="B36"/>
  <c r="E35"/>
  <c r="K35"/>
  <c r="D35"/>
  <c r="J35"/>
  <c r="C35"/>
  <c r="I35"/>
  <c r="F35"/>
  <c r="G35"/>
  <c r="B35"/>
  <c r="E34"/>
  <c r="K34"/>
  <c r="D34"/>
  <c r="J34"/>
  <c r="C34"/>
  <c r="I34"/>
  <c r="F34"/>
  <c r="G34"/>
  <c r="B34"/>
  <c r="E33"/>
  <c r="K33"/>
  <c r="D33"/>
  <c r="J33"/>
  <c r="C33"/>
  <c r="I33"/>
  <c r="F33"/>
  <c r="G33"/>
  <c r="B33"/>
  <c r="E32"/>
  <c r="K32"/>
  <c r="D32"/>
  <c r="J32"/>
  <c r="C32"/>
  <c r="I32"/>
  <c r="F32"/>
  <c r="G32"/>
  <c r="B32"/>
  <c r="E31"/>
  <c r="K31"/>
  <c r="D31"/>
  <c r="J31"/>
  <c r="C31"/>
  <c r="I31"/>
  <c r="F31"/>
  <c r="G31"/>
  <c r="B31"/>
  <c r="E30"/>
  <c r="K30"/>
  <c r="D30"/>
  <c r="J30"/>
  <c r="C30"/>
  <c r="I30"/>
  <c r="F30"/>
  <c r="G30"/>
  <c r="B30"/>
  <c r="E29"/>
  <c r="K29"/>
  <c r="D29"/>
  <c r="J29"/>
  <c r="C29"/>
  <c r="I29"/>
  <c r="F29"/>
  <c r="G29"/>
  <c r="B29"/>
  <c r="AA27"/>
  <c r="S27"/>
  <c r="R27"/>
  <c r="Q27"/>
  <c r="P27"/>
  <c r="O27"/>
  <c r="N27"/>
  <c r="M27"/>
  <c r="J27"/>
  <c r="C27"/>
  <c r="AA26"/>
  <c r="S26"/>
  <c r="R26"/>
  <c r="Q26"/>
  <c r="P26"/>
  <c r="O26"/>
  <c r="N26"/>
  <c r="M26"/>
  <c r="K26"/>
  <c r="J26"/>
  <c r="F26"/>
  <c r="E26"/>
  <c r="D26"/>
  <c r="C26"/>
  <c r="AA25"/>
  <c r="Z25"/>
  <c r="Y25"/>
  <c r="X25"/>
  <c r="W25"/>
  <c r="V25"/>
  <c r="U25"/>
  <c r="T25"/>
  <c r="S25"/>
  <c r="R25"/>
  <c r="Q25"/>
  <c r="P25"/>
  <c r="O25"/>
  <c r="M25"/>
  <c r="L25"/>
  <c r="I25"/>
  <c r="H25"/>
  <c r="G25"/>
  <c r="F25"/>
  <c r="E25"/>
  <c r="D25"/>
  <c r="C25"/>
  <c r="AA24"/>
  <c r="Z24"/>
  <c r="Y24"/>
  <c r="X24"/>
  <c r="W24"/>
  <c r="V24"/>
  <c r="U24"/>
  <c r="T24"/>
  <c r="S24"/>
  <c r="R24"/>
  <c r="Q24"/>
  <c r="P24"/>
  <c r="O24"/>
  <c r="M24"/>
  <c r="L24"/>
  <c r="I24"/>
  <c r="H24"/>
  <c r="G24"/>
  <c r="F24"/>
  <c r="E24"/>
  <c r="D24"/>
  <c r="C24"/>
  <c r="AA23"/>
  <c r="Z23"/>
  <c r="Y23"/>
  <c r="W23"/>
  <c r="V23"/>
  <c r="U23"/>
  <c r="T23"/>
  <c r="S23"/>
  <c r="R23"/>
  <c r="Q23"/>
  <c r="P23"/>
  <c r="O23"/>
  <c r="M23"/>
  <c r="L23"/>
  <c r="I23"/>
  <c r="G23"/>
  <c r="F23"/>
  <c r="E23"/>
  <c r="D23"/>
  <c r="C23"/>
  <c r="AA22"/>
  <c r="Z22"/>
  <c r="Y22"/>
  <c r="X22"/>
  <c r="W22"/>
  <c r="V22"/>
  <c r="U22"/>
  <c r="T22"/>
  <c r="R22"/>
  <c r="Q22"/>
  <c r="P22"/>
  <c r="O22"/>
  <c r="M22"/>
  <c r="L22"/>
  <c r="I22"/>
  <c r="H22"/>
  <c r="G22"/>
  <c r="F22"/>
  <c r="E22"/>
  <c r="D22"/>
  <c r="C22"/>
  <c r="AA21"/>
  <c r="Z21"/>
  <c r="Y21"/>
  <c r="X21"/>
  <c r="W21"/>
  <c r="V21"/>
  <c r="U21"/>
  <c r="T21"/>
  <c r="S21"/>
  <c r="R21"/>
  <c r="Q21"/>
  <c r="P21"/>
  <c r="O21"/>
  <c r="M21"/>
  <c r="L21"/>
  <c r="I21"/>
  <c r="H21"/>
  <c r="G21"/>
  <c r="F21"/>
  <c r="E21"/>
  <c r="D21"/>
  <c r="C21"/>
  <c r="AA20"/>
  <c r="S20"/>
  <c r="R20"/>
  <c r="Q20"/>
  <c r="P20"/>
  <c r="O20"/>
  <c r="N20"/>
  <c r="M20"/>
  <c r="K20"/>
  <c r="J20"/>
  <c r="F20"/>
  <c r="E20"/>
  <c r="D20"/>
  <c r="C20"/>
  <c r="AA19"/>
  <c r="S19"/>
  <c r="R19"/>
  <c r="Q19"/>
  <c r="P19"/>
  <c r="O19"/>
  <c r="N19"/>
  <c r="M19"/>
  <c r="K19"/>
  <c r="J19"/>
  <c r="F19"/>
  <c r="E19"/>
  <c r="D19"/>
  <c r="C19"/>
  <c r="AA18"/>
  <c r="S18"/>
  <c r="R18"/>
  <c r="Q18"/>
  <c r="P18"/>
  <c r="O18"/>
  <c r="N18"/>
  <c r="M18"/>
  <c r="G18"/>
  <c r="F18"/>
  <c r="E18"/>
  <c r="D18"/>
  <c r="C18"/>
  <c r="AA17"/>
  <c r="S17"/>
  <c r="R17"/>
  <c r="Q17"/>
  <c r="P17"/>
  <c r="O17"/>
  <c r="N17"/>
  <c r="M17"/>
  <c r="L17"/>
  <c r="G17"/>
  <c r="F17"/>
  <c r="E17"/>
  <c r="D17"/>
  <c r="C17"/>
  <c r="AA16"/>
  <c r="S16"/>
  <c r="R16"/>
  <c r="Q16"/>
  <c r="P16"/>
  <c r="O16"/>
  <c r="N16"/>
  <c r="M16"/>
  <c r="G16"/>
  <c r="F16"/>
  <c r="E16"/>
  <c r="D16"/>
  <c r="C16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</calcChain>
</file>

<file path=xl/sharedStrings.xml><?xml version="1.0" encoding="utf-8"?>
<sst xmlns="http://schemas.openxmlformats.org/spreadsheetml/2006/main" count="58" uniqueCount="35">
  <si>
    <t>Mesures VE</t>
  </si>
  <si>
    <t>MS</t>
  </si>
  <si>
    <t>LG</t>
  </si>
  <si>
    <t>CDG</t>
  </si>
  <si>
    <t>Staroselie</t>
  </si>
  <si>
    <t xml:space="preserve"> 6 anc</t>
  </si>
  <si>
    <t>Log10(E.h.o)</t>
  </si>
  <si>
    <t>n</t>
  </si>
  <si>
    <t>x</t>
  </si>
  <si>
    <t>min</t>
  </si>
  <si>
    <t>max</t>
  </si>
  <si>
    <t>s</t>
  </si>
  <si>
    <t>v</t>
  </si>
  <si>
    <t>D logx</t>
  </si>
  <si>
    <t>D logmin</t>
  </si>
  <si>
    <t>Dlogmax</t>
  </si>
  <si>
    <t>6 anc</t>
  </si>
  <si>
    <t>Claudio</t>
  </si>
  <si>
    <t>MS 2</t>
  </si>
  <si>
    <t>MS 3</t>
  </si>
  <si>
    <t>MS 4</t>
  </si>
  <si>
    <t>MS 5</t>
  </si>
  <si>
    <t>MS 6</t>
  </si>
  <si>
    <t>MS 7</t>
  </si>
  <si>
    <t>MS 8</t>
  </si>
  <si>
    <t>MS 9</t>
  </si>
  <si>
    <t>LG KC 56-2</t>
  </si>
  <si>
    <t>LG 16</t>
  </si>
  <si>
    <t>LG 17</t>
  </si>
  <si>
    <t>LG 24</t>
  </si>
  <si>
    <t>LG 25</t>
  </si>
  <si>
    <t>LG 541</t>
  </si>
  <si>
    <t>MS 5xb kv5</t>
  </si>
  <si>
    <t>MS 156-22</t>
  </si>
  <si>
    <t>n=32</t>
  </si>
</sst>
</file>

<file path=xl/styles.xml><?xml version="1.0" encoding="utf-8"?>
<styleSheet xmlns="http://schemas.openxmlformats.org/spreadsheetml/2006/main">
  <numFmts count="2">
    <numFmt numFmtId="192" formatCode="0.000"/>
    <numFmt numFmtId="193" formatCode="0.0"/>
  </numFmts>
  <fonts count="3">
    <font>
      <sz val="9"/>
      <name val="Geneva"/>
    </font>
    <font>
      <sz val="9"/>
      <color indexed="10"/>
      <name val="Genev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92" fontId="0" fillId="0" borderId="0" xfId="0" applyNumberFormat="1"/>
    <xf numFmtId="193" fontId="0" fillId="0" borderId="0" xfId="0" applyNumberFormat="1"/>
    <xf numFmtId="2" fontId="0" fillId="0" borderId="0" xfId="0" applyNumberFormat="1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193" fontId="1" fillId="0" borderId="0" xfId="0" applyNumberFormat="1" applyFont="1"/>
    <xf numFmtId="0" fontId="1" fillId="0" borderId="0" xfId="0" applyFont="1" applyAlignment="1">
      <alignment horizontal="left"/>
    </xf>
    <xf numFmtId="192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fr-FR"/>
              <a:t>MT Staroselie</a:t>
            </a:r>
          </a:p>
        </c:rich>
      </c:tx>
      <c:layout>
        <c:manualLayout>
          <c:xMode val="edge"/>
          <c:yMode val="edge"/>
          <c:x val="0.434694038245219"/>
          <c:y val="0.03225806451612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163292252096"/>
          <c:y val="0.146627565982405"/>
          <c:w val="0.677551189201807"/>
          <c:h val="0.75366568914956"/>
        </c:manualLayout>
      </c:layout>
      <c:lineChart>
        <c:grouping val="standard"/>
        <c:ser>
          <c:idx val="0"/>
          <c:order val="0"/>
          <c:tx>
            <c:strRef>
              <c:f>Feuil1!$C$15</c:f>
              <c:strCache>
                <c:ptCount val="1"/>
                <c:pt idx="0">
                  <c:v>MS 5xb kv5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Feuil1!$C$16:$C$25</c:f>
              <c:numCache>
                <c:formatCode>0.000</c:formatCode>
                <c:ptCount val="10"/>
                <c:pt idx="0">
                  <c:v>0.017</c:v>
                </c:pt>
                <c:pt idx="1">
                  <c:v>0.022</c:v>
                </c:pt>
                <c:pt idx="2">
                  <c:v>0.042</c:v>
                </c:pt>
                <c:pt idx="3">
                  <c:v>0.022</c:v>
                </c:pt>
                <c:pt idx="4">
                  <c:v>0.005</c:v>
                </c:pt>
                <c:pt idx="5">
                  <c:v>0.007</c:v>
                </c:pt>
                <c:pt idx="6">
                  <c:v>0.016</c:v>
                </c:pt>
                <c:pt idx="7">
                  <c:v>-0.018</c:v>
                </c:pt>
                <c:pt idx="8">
                  <c:v>-0.013</c:v>
                </c:pt>
                <c:pt idx="9">
                  <c:v>-0.002</c:v>
                </c:pt>
              </c:numCache>
            </c:numRef>
          </c:val>
        </c:ser>
        <c:ser>
          <c:idx val="1"/>
          <c:order val="1"/>
          <c:tx>
            <c:strRef>
              <c:f>Feuil1!$D$15</c:f>
              <c:strCache>
                <c:ptCount val="1"/>
                <c:pt idx="0">
                  <c:v>MS 156-22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Feuil1!$D$16:$D$25</c:f>
              <c:numCache>
                <c:formatCode>0.000</c:formatCode>
                <c:ptCount val="10"/>
                <c:pt idx="0">
                  <c:v>0.014</c:v>
                </c:pt>
                <c:pt idx="1">
                  <c:v>0.014</c:v>
                </c:pt>
                <c:pt idx="2">
                  <c:v>0.042</c:v>
                </c:pt>
                <c:pt idx="3">
                  <c:v>0.022</c:v>
                </c:pt>
                <c:pt idx="4">
                  <c:v>0.005</c:v>
                </c:pt>
                <c:pt idx="5">
                  <c:v>0.007</c:v>
                </c:pt>
                <c:pt idx="6">
                  <c:v>0.008</c:v>
                </c:pt>
                <c:pt idx="7">
                  <c:v>-0.018</c:v>
                </c:pt>
                <c:pt idx="8">
                  <c:v>-0.013</c:v>
                </c:pt>
                <c:pt idx="9">
                  <c:v>0.0</c:v>
                </c:pt>
              </c:numCache>
            </c:numRef>
          </c:val>
        </c:ser>
        <c:ser>
          <c:idx val="2"/>
          <c:order val="2"/>
          <c:tx>
            <c:strRef>
              <c:f>Feuil1!$E$15</c:f>
              <c:strCache>
                <c:ptCount val="1"/>
                <c:pt idx="0">
                  <c:v>MS 2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Feuil1!$E$16:$E$25</c:f>
              <c:numCache>
                <c:formatCode>0.000</c:formatCode>
                <c:ptCount val="10"/>
                <c:pt idx="0">
                  <c:v>0.012</c:v>
                </c:pt>
                <c:pt idx="1">
                  <c:v>0.006</c:v>
                </c:pt>
                <c:pt idx="2">
                  <c:v>0.022</c:v>
                </c:pt>
                <c:pt idx="3">
                  <c:v>-0.021</c:v>
                </c:pt>
                <c:pt idx="4">
                  <c:v>-0.02</c:v>
                </c:pt>
                <c:pt idx="5">
                  <c:v>-0.028</c:v>
                </c:pt>
                <c:pt idx="6">
                  <c:v>-0.031</c:v>
                </c:pt>
                <c:pt idx="7">
                  <c:v>-0.003</c:v>
                </c:pt>
                <c:pt idx="8">
                  <c:v>0.007</c:v>
                </c:pt>
                <c:pt idx="9">
                  <c:v>-0.009</c:v>
                </c:pt>
              </c:numCache>
            </c:numRef>
          </c:val>
        </c:ser>
        <c:ser>
          <c:idx val="3"/>
          <c:order val="3"/>
          <c:tx>
            <c:strRef>
              <c:f>Feuil1!$F$15</c:f>
              <c:strCache>
                <c:ptCount val="1"/>
                <c:pt idx="0">
                  <c:v>MS 3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Feuil1!$F$16:$F$25</c:f>
              <c:numCache>
                <c:formatCode>0.000</c:formatCode>
                <c:ptCount val="10"/>
                <c:pt idx="0">
                  <c:v>0.01</c:v>
                </c:pt>
                <c:pt idx="1">
                  <c:v>0.022</c:v>
                </c:pt>
                <c:pt idx="2">
                  <c:v>0.028</c:v>
                </c:pt>
                <c:pt idx="3">
                  <c:v>0.012</c:v>
                </c:pt>
                <c:pt idx="4">
                  <c:v>0.017</c:v>
                </c:pt>
                <c:pt idx="5">
                  <c:v>-0.015</c:v>
                </c:pt>
                <c:pt idx="6">
                  <c:v>-0.007</c:v>
                </c:pt>
                <c:pt idx="7">
                  <c:v>-0.003</c:v>
                </c:pt>
                <c:pt idx="8">
                  <c:v>0.005</c:v>
                </c:pt>
                <c:pt idx="9">
                  <c:v>-0.002</c:v>
                </c:pt>
              </c:numCache>
            </c:numRef>
          </c:val>
        </c:ser>
        <c:ser>
          <c:idx val="4"/>
          <c:order val="4"/>
          <c:tx>
            <c:strRef>
              <c:f>Feuil1!$G$15</c:f>
              <c:strCache>
                <c:ptCount val="1"/>
                <c:pt idx="0">
                  <c:v>MS 4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Feuil1!$G$16:$G$25</c:f>
              <c:numCache>
                <c:formatCode>0.000</c:formatCode>
                <c:ptCount val="10"/>
                <c:pt idx="0">
                  <c:v>-0.02</c:v>
                </c:pt>
                <c:pt idx="1">
                  <c:v>-0.011</c:v>
                </c:pt>
                <c:pt idx="2">
                  <c:v>-0.007</c:v>
                </c:pt>
                <c:pt idx="5">
                  <c:v>-0.053</c:v>
                </c:pt>
                <c:pt idx="6">
                  <c:v>-0.044</c:v>
                </c:pt>
                <c:pt idx="7">
                  <c:v>-0.065</c:v>
                </c:pt>
                <c:pt idx="8">
                  <c:v>-0.033</c:v>
                </c:pt>
                <c:pt idx="9">
                  <c:v>-0.037</c:v>
                </c:pt>
              </c:numCache>
            </c:numRef>
          </c:val>
        </c:ser>
        <c:ser>
          <c:idx val="5"/>
          <c:order val="5"/>
          <c:tx>
            <c:strRef>
              <c:f>Feuil1!$H$15</c:f>
              <c:strCache>
                <c:ptCount val="1"/>
                <c:pt idx="0">
                  <c:v>MS 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Feuil1!$H$16:$H$25</c:f>
              <c:numCache>
                <c:formatCode>0.000</c:formatCode>
                <c:ptCount val="10"/>
                <c:pt idx="5">
                  <c:v>0.018</c:v>
                </c:pt>
                <c:pt idx="6">
                  <c:v>-0.001</c:v>
                </c:pt>
                <c:pt idx="8">
                  <c:v>0.023</c:v>
                </c:pt>
                <c:pt idx="9">
                  <c:v>0.014</c:v>
                </c:pt>
              </c:numCache>
            </c:numRef>
          </c:val>
        </c:ser>
        <c:ser>
          <c:idx val="6"/>
          <c:order val="6"/>
          <c:tx>
            <c:strRef>
              <c:f>Feuil1!$I$15</c:f>
              <c:strCache>
                <c:ptCount val="1"/>
                <c:pt idx="0">
                  <c:v>MS 6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Feuil1!$I$16:$I$25</c:f>
              <c:numCache>
                <c:formatCode>0.000</c:formatCode>
                <c:ptCount val="10"/>
                <c:pt idx="5">
                  <c:v>-0.028</c:v>
                </c:pt>
                <c:pt idx="6">
                  <c:v>-0.019</c:v>
                </c:pt>
                <c:pt idx="7">
                  <c:v>-0.01</c:v>
                </c:pt>
                <c:pt idx="8">
                  <c:v>0.005</c:v>
                </c:pt>
                <c:pt idx="9">
                  <c:v>-0.002</c:v>
                </c:pt>
              </c:numCache>
            </c:numRef>
          </c:val>
        </c:ser>
        <c:ser>
          <c:idx val="7"/>
          <c:order val="7"/>
          <c:tx>
            <c:strRef>
              <c:f>Feuil1!$J$15</c:f>
              <c:strCache>
                <c:ptCount val="1"/>
                <c:pt idx="0">
                  <c:v>MS 7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Feuil1!$J$16:$J$25</c:f>
              <c:numCache>
                <c:formatCode>0.000</c:formatCode>
                <c:ptCount val="10"/>
                <c:pt idx="3">
                  <c:v>-0.021</c:v>
                </c:pt>
                <c:pt idx="4">
                  <c:v>-0.018</c:v>
                </c:pt>
              </c:numCache>
            </c:numRef>
          </c:val>
        </c:ser>
        <c:ser>
          <c:idx val="8"/>
          <c:order val="8"/>
          <c:tx>
            <c:strRef>
              <c:f>Feuil1!$K$15</c:f>
              <c:strCache>
                <c:ptCount val="1"/>
                <c:pt idx="0">
                  <c:v>MS 8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Feuil1!$K$16:$K$25</c:f>
              <c:numCache>
                <c:formatCode>0.000</c:formatCode>
                <c:ptCount val="10"/>
                <c:pt idx="3">
                  <c:v>-0.01</c:v>
                </c:pt>
                <c:pt idx="4">
                  <c:v>-0.014</c:v>
                </c:pt>
              </c:numCache>
            </c:numRef>
          </c:val>
        </c:ser>
        <c:ser>
          <c:idx val="9"/>
          <c:order val="9"/>
          <c:tx>
            <c:strRef>
              <c:f>Feuil1!$L$15</c:f>
              <c:strCache>
                <c:ptCount val="1"/>
                <c:pt idx="0">
                  <c:v>MS 9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Feuil1!$L$16:$L$25</c:f>
              <c:numCache>
                <c:formatCode>0.000</c:formatCode>
                <c:ptCount val="10"/>
                <c:pt idx="1">
                  <c:v>0.022</c:v>
                </c:pt>
                <c:pt idx="5">
                  <c:v>-0.053</c:v>
                </c:pt>
                <c:pt idx="6">
                  <c:v>-0.044</c:v>
                </c:pt>
                <c:pt idx="7">
                  <c:v>-0.033</c:v>
                </c:pt>
                <c:pt idx="8">
                  <c:v>-0.004</c:v>
                </c:pt>
                <c:pt idx="9">
                  <c:v>-0.019</c:v>
                </c:pt>
              </c:numCache>
            </c:numRef>
          </c:val>
        </c:ser>
        <c:ser>
          <c:idx val="10"/>
          <c:order val="10"/>
          <c:tx>
            <c:strRef>
              <c:f>Feuil1!$M$15</c:f>
              <c:strCache>
                <c:ptCount val="1"/>
                <c:pt idx="0">
                  <c:v>LG KC 56-2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Feuil1!$M$16:$M$25</c:f>
              <c:numCache>
                <c:formatCode>0.000</c:formatCode>
                <c:ptCount val="10"/>
                <c:pt idx="0">
                  <c:v>0.025</c:v>
                </c:pt>
                <c:pt idx="1">
                  <c:v>0.014</c:v>
                </c:pt>
                <c:pt idx="2">
                  <c:v>0.022</c:v>
                </c:pt>
                <c:pt idx="3">
                  <c:v>0.024</c:v>
                </c:pt>
                <c:pt idx="4">
                  <c:v>-0.008</c:v>
                </c:pt>
                <c:pt idx="5">
                  <c:v>0.007</c:v>
                </c:pt>
                <c:pt idx="6">
                  <c:v>0.002</c:v>
                </c:pt>
                <c:pt idx="7">
                  <c:v>-0.003</c:v>
                </c:pt>
                <c:pt idx="8">
                  <c:v>0.005</c:v>
                </c:pt>
                <c:pt idx="9">
                  <c:v>-0.002</c:v>
                </c:pt>
              </c:numCache>
            </c:numRef>
          </c:val>
        </c:ser>
        <c:ser>
          <c:idx val="11"/>
          <c:order val="11"/>
          <c:tx>
            <c:strRef>
              <c:f>Feuil1!$N$15</c:f>
              <c:strCache>
                <c:ptCount val="1"/>
                <c:pt idx="0">
                  <c:v>LG 16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Feuil1!$N$16:$N$25</c:f>
              <c:numCache>
                <c:formatCode>0.000</c:formatCode>
                <c:ptCount val="10"/>
                <c:pt idx="0">
                  <c:v>0.027</c:v>
                </c:pt>
                <c:pt idx="1">
                  <c:v>0.03</c:v>
                </c:pt>
                <c:pt idx="2">
                  <c:v>0.026</c:v>
                </c:pt>
                <c:pt idx="3">
                  <c:v>-0.01</c:v>
                </c:pt>
                <c:pt idx="4">
                  <c:v>-0.008</c:v>
                </c:pt>
              </c:numCache>
            </c:numRef>
          </c:val>
        </c:ser>
        <c:ser>
          <c:idx val="12"/>
          <c:order val="12"/>
          <c:tx>
            <c:strRef>
              <c:f>Feuil1!$O$15</c:f>
              <c:strCache>
                <c:ptCount val="1"/>
                <c:pt idx="0">
                  <c:v>LG 17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Feuil1!$O$16:$O$25</c:f>
              <c:numCache>
                <c:formatCode>0.000</c:formatCode>
                <c:ptCount val="10"/>
                <c:pt idx="0">
                  <c:v>0.015</c:v>
                </c:pt>
                <c:pt idx="1">
                  <c:v>0.014</c:v>
                </c:pt>
                <c:pt idx="2">
                  <c:v>0.026</c:v>
                </c:pt>
                <c:pt idx="3">
                  <c:v>0.012</c:v>
                </c:pt>
                <c:pt idx="4">
                  <c:v>0.005</c:v>
                </c:pt>
                <c:pt idx="5">
                  <c:v>0.007</c:v>
                </c:pt>
                <c:pt idx="6">
                  <c:v>0.016</c:v>
                </c:pt>
                <c:pt idx="7">
                  <c:v>0.011</c:v>
                </c:pt>
                <c:pt idx="8">
                  <c:v>0.005</c:v>
                </c:pt>
                <c:pt idx="9">
                  <c:v>0.014</c:v>
                </c:pt>
              </c:numCache>
            </c:numRef>
          </c:val>
        </c:ser>
        <c:ser>
          <c:idx val="13"/>
          <c:order val="13"/>
          <c:tx>
            <c:strRef>
              <c:f>Feuil1!$P$15</c:f>
              <c:strCache>
                <c:ptCount val="1"/>
                <c:pt idx="0">
                  <c:v>LG 24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Feuil1!$P$16:$P$25</c:f>
              <c:numCache>
                <c:formatCode>0.000</c:formatCode>
                <c:ptCount val="10"/>
                <c:pt idx="0">
                  <c:v>0.019</c:v>
                </c:pt>
                <c:pt idx="1">
                  <c:v>-0.011</c:v>
                </c:pt>
                <c:pt idx="2">
                  <c:v>0.026</c:v>
                </c:pt>
                <c:pt idx="3">
                  <c:v>0.022</c:v>
                </c:pt>
                <c:pt idx="4">
                  <c:v>0.005</c:v>
                </c:pt>
                <c:pt idx="5">
                  <c:v>-0.004</c:v>
                </c:pt>
                <c:pt idx="6">
                  <c:v>0.016</c:v>
                </c:pt>
                <c:pt idx="7">
                  <c:v>-0.003</c:v>
                </c:pt>
                <c:pt idx="8">
                  <c:v>-0.004</c:v>
                </c:pt>
                <c:pt idx="9">
                  <c:v>-0.002</c:v>
                </c:pt>
              </c:numCache>
            </c:numRef>
          </c:val>
        </c:ser>
        <c:ser>
          <c:idx val="14"/>
          <c:order val="14"/>
          <c:tx>
            <c:strRef>
              <c:f>Feuil1!$Q$15</c:f>
              <c:strCache>
                <c:ptCount val="1"/>
                <c:pt idx="0">
                  <c:v>LG 25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Feuil1!$Q$16:$Q$25</c:f>
              <c:numCache>
                <c:formatCode>0.000</c:formatCode>
                <c:ptCount val="10"/>
                <c:pt idx="0">
                  <c:v>0.022</c:v>
                </c:pt>
                <c:pt idx="1">
                  <c:v>0.014</c:v>
                </c:pt>
                <c:pt idx="2">
                  <c:v>0.042</c:v>
                </c:pt>
                <c:pt idx="3">
                  <c:v>0.022</c:v>
                </c:pt>
                <c:pt idx="4">
                  <c:v>0.017</c:v>
                </c:pt>
                <c:pt idx="5">
                  <c:v>-0.004</c:v>
                </c:pt>
                <c:pt idx="6">
                  <c:v>0.012</c:v>
                </c:pt>
                <c:pt idx="7">
                  <c:v>0.014</c:v>
                </c:pt>
                <c:pt idx="8">
                  <c:v>0.014</c:v>
                </c:pt>
                <c:pt idx="9">
                  <c:v>0.016</c:v>
                </c:pt>
              </c:numCache>
            </c:numRef>
          </c:val>
        </c:ser>
        <c:ser>
          <c:idx val="15"/>
          <c:order val="15"/>
          <c:tx>
            <c:strRef>
              <c:f>Feuil1!$R$15</c:f>
              <c:strCache>
                <c:ptCount val="1"/>
                <c:pt idx="0">
                  <c:v>LG 541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Feuil1!$R$16:$R$25</c:f>
              <c:numCache>
                <c:formatCode>0.000</c:formatCode>
                <c:ptCount val="10"/>
                <c:pt idx="0">
                  <c:v>0.014</c:v>
                </c:pt>
                <c:pt idx="1">
                  <c:v>-0.011</c:v>
                </c:pt>
                <c:pt idx="2">
                  <c:v>0.018</c:v>
                </c:pt>
                <c:pt idx="3">
                  <c:v>-0.01</c:v>
                </c:pt>
                <c:pt idx="4">
                  <c:v>-0.014</c:v>
                </c:pt>
                <c:pt idx="5">
                  <c:v>-0.01</c:v>
                </c:pt>
                <c:pt idx="6">
                  <c:v>-0.019</c:v>
                </c:pt>
                <c:pt idx="7">
                  <c:v>-0.016</c:v>
                </c:pt>
                <c:pt idx="8">
                  <c:v>-0.013</c:v>
                </c:pt>
                <c:pt idx="9">
                  <c:v>-0.01</c:v>
                </c:pt>
              </c:numCache>
            </c:numRef>
          </c:val>
        </c:ser>
        <c:ser>
          <c:idx val="16"/>
          <c:order val="16"/>
          <c:tx>
            <c:strRef>
              <c:f>Feuil1!$S$15</c:f>
              <c:strCache>
                <c:ptCount val="1"/>
                <c:pt idx="0">
                  <c:v>598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Feuil1!$S$16:$S$25</c:f>
              <c:numCache>
                <c:formatCode>0.000</c:formatCode>
                <c:ptCount val="10"/>
                <c:pt idx="0">
                  <c:v>0.008</c:v>
                </c:pt>
                <c:pt idx="1">
                  <c:v>-0.002</c:v>
                </c:pt>
                <c:pt idx="2">
                  <c:v>-0.007</c:v>
                </c:pt>
                <c:pt idx="3">
                  <c:v>0.001</c:v>
                </c:pt>
                <c:pt idx="4">
                  <c:v>-0.001</c:v>
                </c:pt>
                <c:pt idx="5">
                  <c:v>-0.029</c:v>
                </c:pt>
                <c:pt idx="7">
                  <c:v>-0.003</c:v>
                </c:pt>
                <c:pt idx="8">
                  <c:v>0.005</c:v>
                </c:pt>
                <c:pt idx="9">
                  <c:v>-0.002</c:v>
                </c:pt>
              </c:numCache>
            </c:numRef>
          </c:val>
        </c:ser>
        <c:ser>
          <c:idx val="17"/>
          <c:order val="17"/>
          <c:tx>
            <c:strRef>
              <c:f>Feuil1!$T$15</c:f>
              <c:strCache>
                <c:ptCount val="1"/>
                <c:pt idx="0">
                  <c:v>509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Feuil1!$T$16:$T$25</c:f>
              <c:numCache>
                <c:formatCode>0.000</c:formatCode>
                <c:ptCount val="10"/>
                <c:pt idx="5">
                  <c:v>-0.01</c:v>
                </c:pt>
                <c:pt idx="6">
                  <c:v>-0.007</c:v>
                </c:pt>
                <c:pt idx="7">
                  <c:v>-0.003</c:v>
                </c:pt>
                <c:pt idx="8">
                  <c:v>0.005</c:v>
                </c:pt>
                <c:pt idx="9">
                  <c:v>0.014</c:v>
                </c:pt>
              </c:numCache>
            </c:numRef>
          </c:val>
        </c:ser>
        <c:ser>
          <c:idx val="18"/>
          <c:order val="18"/>
          <c:tx>
            <c:strRef>
              <c:f>Feuil1!$U$15</c:f>
              <c:strCache>
                <c:ptCount val="1"/>
                <c:pt idx="0">
                  <c:v>521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Feuil1!$U$16:$U$25</c:f>
              <c:numCache>
                <c:formatCode>0.000</c:formatCode>
                <c:ptCount val="10"/>
                <c:pt idx="5">
                  <c:v>-0.007</c:v>
                </c:pt>
                <c:pt idx="6">
                  <c:v>-0.003</c:v>
                </c:pt>
                <c:pt idx="7">
                  <c:v>-0.024</c:v>
                </c:pt>
                <c:pt idx="8">
                  <c:v>-0.013</c:v>
                </c:pt>
                <c:pt idx="9">
                  <c:v>-0.019</c:v>
                </c:pt>
              </c:numCache>
            </c:numRef>
          </c:val>
        </c:ser>
        <c:ser>
          <c:idx val="19"/>
          <c:order val="19"/>
          <c:tx>
            <c:strRef>
              <c:f>Feuil1!$V$15</c:f>
              <c:strCache>
                <c:ptCount val="1"/>
                <c:pt idx="0">
                  <c:v>570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Feuil1!$V$16:$V$25</c:f>
              <c:numCache>
                <c:formatCode>0.000</c:formatCode>
                <c:ptCount val="10"/>
                <c:pt idx="5">
                  <c:v>-0.028</c:v>
                </c:pt>
                <c:pt idx="6">
                  <c:v>-0.007</c:v>
                </c:pt>
                <c:pt idx="7">
                  <c:v>-0.009</c:v>
                </c:pt>
                <c:pt idx="8">
                  <c:v>-0.004</c:v>
                </c:pt>
                <c:pt idx="9">
                  <c:v>0.014</c:v>
                </c:pt>
              </c:numCache>
            </c:numRef>
          </c:val>
        </c:ser>
        <c:ser>
          <c:idx val="20"/>
          <c:order val="20"/>
          <c:tx>
            <c:strRef>
              <c:f>Feuil1!$W$15</c:f>
              <c:strCache>
                <c:ptCount val="1"/>
                <c:pt idx="0">
                  <c:v>592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Feuil1!$W$16:$W$25</c:f>
              <c:numCache>
                <c:formatCode>0.000</c:formatCode>
                <c:ptCount val="10"/>
                <c:pt idx="5">
                  <c:v>0.007</c:v>
                </c:pt>
                <c:pt idx="6">
                  <c:v>0.007</c:v>
                </c:pt>
                <c:pt idx="7">
                  <c:v>0.006</c:v>
                </c:pt>
                <c:pt idx="8">
                  <c:v>0.023</c:v>
                </c:pt>
                <c:pt idx="9">
                  <c:v>0.014</c:v>
                </c:pt>
              </c:numCache>
            </c:numRef>
          </c:val>
        </c:ser>
        <c:ser>
          <c:idx val="21"/>
          <c:order val="21"/>
          <c:tx>
            <c:strRef>
              <c:f>Feuil1!$X$15</c:f>
              <c:strCache>
                <c:ptCount val="1"/>
                <c:pt idx="0">
                  <c:v>611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Feuil1!$X$16:$X$25</c:f>
              <c:numCache>
                <c:formatCode>0.000</c:formatCode>
                <c:ptCount val="10"/>
                <c:pt idx="5">
                  <c:v>-0.008</c:v>
                </c:pt>
                <c:pt idx="6">
                  <c:v>0.0</c:v>
                </c:pt>
                <c:pt idx="8">
                  <c:v>-0.013</c:v>
                </c:pt>
                <c:pt idx="9">
                  <c:v>-0.017</c:v>
                </c:pt>
              </c:numCache>
            </c:numRef>
          </c:val>
        </c:ser>
        <c:ser>
          <c:idx val="22"/>
          <c:order val="22"/>
          <c:tx>
            <c:strRef>
              <c:f>Feuil1!$Y$15</c:f>
              <c:strCache>
                <c:ptCount val="1"/>
                <c:pt idx="0">
                  <c:v>614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Feuil1!$Y$16:$Y$25</c:f>
              <c:numCache>
                <c:formatCode>0.000</c:formatCode>
                <c:ptCount val="10"/>
                <c:pt idx="5">
                  <c:v>-0.028</c:v>
                </c:pt>
                <c:pt idx="6">
                  <c:v>-0.019</c:v>
                </c:pt>
                <c:pt idx="7">
                  <c:v>-0.033</c:v>
                </c:pt>
                <c:pt idx="8">
                  <c:v>-0.013</c:v>
                </c:pt>
                <c:pt idx="9">
                  <c:v>-0.016</c:v>
                </c:pt>
              </c:numCache>
            </c:numRef>
          </c:val>
        </c:ser>
        <c:ser>
          <c:idx val="23"/>
          <c:order val="23"/>
          <c:tx>
            <c:strRef>
              <c:f>Feuil1!$Z$15</c:f>
              <c:strCache>
                <c:ptCount val="1"/>
                <c:pt idx="0">
                  <c:v>585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Feuil1!$Z$16:$Z$25</c:f>
              <c:numCache>
                <c:formatCode>0.000</c:formatCode>
                <c:ptCount val="10"/>
                <c:pt idx="5">
                  <c:v>0.007</c:v>
                </c:pt>
                <c:pt idx="6">
                  <c:v>-0.007</c:v>
                </c:pt>
                <c:pt idx="7">
                  <c:v>-0.003</c:v>
                </c:pt>
                <c:pt idx="8">
                  <c:v>-0.004</c:v>
                </c:pt>
                <c:pt idx="9">
                  <c:v>-0.002</c:v>
                </c:pt>
              </c:numCache>
            </c:numRef>
          </c:val>
        </c:ser>
        <c:ser>
          <c:idx val="24"/>
          <c:order val="24"/>
          <c:tx>
            <c:strRef>
              <c:f>Feuil1!$AA$15</c:f>
              <c:strCache>
                <c:ptCount val="1"/>
                <c:pt idx="0">
                  <c:v>Claudio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Feuil1!$AA$16:$AA$25</c:f>
              <c:numCache>
                <c:formatCode>0.000</c:formatCode>
                <c:ptCount val="10"/>
                <c:pt idx="0">
                  <c:v>0.018</c:v>
                </c:pt>
                <c:pt idx="1">
                  <c:v>0.013</c:v>
                </c:pt>
                <c:pt idx="2">
                  <c:v>0.01</c:v>
                </c:pt>
                <c:pt idx="3">
                  <c:v>0.023</c:v>
                </c:pt>
                <c:pt idx="4">
                  <c:v>0.012</c:v>
                </c:pt>
                <c:pt idx="5">
                  <c:v>0.006</c:v>
                </c:pt>
                <c:pt idx="6">
                  <c:v>0.002</c:v>
                </c:pt>
                <c:pt idx="7">
                  <c:v>-0.003</c:v>
                </c:pt>
                <c:pt idx="8">
                  <c:v>-0.006</c:v>
                </c:pt>
                <c:pt idx="9">
                  <c:v>0.0</c:v>
                </c:pt>
              </c:numCache>
            </c:numRef>
          </c:val>
        </c:ser>
        <c:marker val="1"/>
        <c:axId val="71669224"/>
        <c:axId val="379457112"/>
      </c:lineChart>
      <c:catAx>
        <c:axId val="716692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79457112"/>
        <c:crosses val="autoZero"/>
        <c:auto val="1"/>
        <c:lblAlgn val="ctr"/>
        <c:lblOffset val="100"/>
        <c:tickLblSkip val="1"/>
        <c:tickMarkSkip val="1"/>
      </c:catAx>
      <c:valAx>
        <c:axId val="379457112"/>
        <c:scaling>
          <c:orientation val="minMax"/>
          <c:max val="0.1"/>
          <c:min val="-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\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71669224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367507632974"/>
          <c:y val="0.0117302052785924"/>
          <c:w val="0.16734693877551"/>
          <c:h val="0.9824046920821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520700</xdr:colOff>
      <xdr:row>41</xdr:row>
      <xdr:rowOff>101600</xdr:rowOff>
    </xdr:from>
    <xdr:to>
      <xdr:col>9</xdr:col>
      <xdr:colOff>139700</xdr:colOff>
      <xdr:row>67</xdr:row>
      <xdr:rowOff>139700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A40"/>
  <sheetViews>
    <sheetView tabSelected="1" topLeftCell="F2" workbookViewId="0">
      <selection activeCell="T26" sqref="T26:Z27"/>
    </sheetView>
  </sheetViews>
  <sheetFormatPr baseColWidth="10" defaultColWidth="10.83203125" defaultRowHeight="13"/>
  <sheetData>
    <row r="1" spans="1:27" s="7" customFormat="1">
      <c r="A1" s="7" t="s">
        <v>0</v>
      </c>
      <c r="C1" s="7" t="s">
        <v>1</v>
      </c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2</v>
      </c>
      <c r="N1" s="7" t="s">
        <v>2</v>
      </c>
      <c r="O1" s="7" t="s">
        <v>2</v>
      </c>
      <c r="P1" s="7" t="s">
        <v>2</v>
      </c>
      <c r="Q1" s="7" t="s">
        <v>2</v>
      </c>
      <c r="R1" s="7" t="s">
        <v>2</v>
      </c>
      <c r="S1" s="7" t="s">
        <v>2</v>
      </c>
      <c r="T1" s="7" t="s">
        <v>2</v>
      </c>
      <c r="U1" s="7" t="s">
        <v>2</v>
      </c>
      <c r="V1" s="7" t="s">
        <v>2</v>
      </c>
      <c r="W1" s="7" t="s">
        <v>2</v>
      </c>
      <c r="X1" s="7" t="s">
        <v>2</v>
      </c>
      <c r="Y1" s="7" t="s">
        <v>2</v>
      </c>
      <c r="Z1" s="7" t="s">
        <v>2</v>
      </c>
      <c r="AA1" s="7" t="s">
        <v>3</v>
      </c>
    </row>
    <row r="2" spans="1:27" s="7" customFormat="1">
      <c r="A2" s="8" t="s">
        <v>34</v>
      </c>
      <c r="C2" s="7" t="s">
        <v>32</v>
      </c>
      <c r="D2" s="7" t="s">
        <v>33</v>
      </c>
      <c r="E2" s="7" t="s">
        <v>18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7">
        <v>598</v>
      </c>
      <c r="T2" s="7">
        <v>509</v>
      </c>
      <c r="U2" s="7">
        <v>521</v>
      </c>
      <c r="V2" s="7">
        <v>570</v>
      </c>
      <c r="W2" s="7">
        <v>592</v>
      </c>
      <c r="X2" s="7">
        <v>611</v>
      </c>
      <c r="Y2" s="7">
        <v>614</v>
      </c>
      <c r="Z2" s="7">
        <v>585</v>
      </c>
      <c r="AA2" s="7" t="s">
        <v>4</v>
      </c>
    </row>
    <row r="3" spans="1:27">
      <c r="A3" s="9">
        <v>246.9375</v>
      </c>
      <c r="B3">
        <v>1</v>
      </c>
      <c r="C3">
        <v>257</v>
      </c>
      <c r="D3">
        <v>255</v>
      </c>
      <c r="E3">
        <v>254</v>
      </c>
      <c r="F3">
        <v>253</v>
      </c>
      <c r="G3">
        <v>236</v>
      </c>
      <c r="M3">
        <v>262</v>
      </c>
      <c r="N3">
        <v>263</v>
      </c>
      <c r="O3">
        <v>256</v>
      </c>
      <c r="P3">
        <v>258</v>
      </c>
      <c r="Q3">
        <v>260</v>
      </c>
      <c r="R3">
        <v>255</v>
      </c>
      <c r="S3">
        <v>252</v>
      </c>
      <c r="AA3">
        <v>257.8</v>
      </c>
    </row>
    <row r="4" spans="1:27">
      <c r="A4" s="9">
        <v>25.615625000000001</v>
      </c>
      <c r="B4">
        <v>3</v>
      </c>
      <c r="C4">
        <v>27</v>
      </c>
      <c r="D4">
        <v>26.5</v>
      </c>
      <c r="E4">
        <v>26</v>
      </c>
      <c r="F4">
        <v>27</v>
      </c>
      <c r="G4">
        <v>25</v>
      </c>
      <c r="L4">
        <v>27</v>
      </c>
      <c r="M4">
        <v>26.5</v>
      </c>
      <c r="N4">
        <v>27.5</v>
      </c>
      <c r="O4">
        <v>26.5</v>
      </c>
      <c r="P4">
        <v>25</v>
      </c>
      <c r="Q4">
        <v>26.5</v>
      </c>
      <c r="R4">
        <v>25</v>
      </c>
      <c r="S4">
        <v>25.5</v>
      </c>
      <c r="AA4">
        <v>26.4</v>
      </c>
    </row>
    <row r="5" spans="1:27">
      <c r="A5" s="9">
        <v>25.390625</v>
      </c>
      <c r="B5">
        <v>4</v>
      </c>
      <c r="C5">
        <v>28</v>
      </c>
      <c r="D5">
        <v>28</v>
      </c>
      <c r="E5">
        <v>26.7</v>
      </c>
      <c r="F5">
        <v>27.1</v>
      </c>
      <c r="G5">
        <v>25</v>
      </c>
      <c r="M5">
        <v>26.7</v>
      </c>
      <c r="N5">
        <v>27</v>
      </c>
      <c r="O5">
        <v>27</v>
      </c>
      <c r="P5">
        <v>27</v>
      </c>
      <c r="Q5">
        <v>28</v>
      </c>
      <c r="R5">
        <v>26.5</v>
      </c>
      <c r="S5">
        <v>25</v>
      </c>
      <c r="AA5">
        <v>26</v>
      </c>
    </row>
    <row r="6" spans="1:27">
      <c r="A6" s="9">
        <v>39.893749999999997</v>
      </c>
      <c r="B6">
        <v>5</v>
      </c>
      <c r="C6">
        <v>42</v>
      </c>
      <c r="D6">
        <v>42</v>
      </c>
      <c r="E6">
        <v>38</v>
      </c>
      <c r="F6">
        <v>41</v>
      </c>
      <c r="J6">
        <v>38</v>
      </c>
      <c r="K6">
        <v>39</v>
      </c>
      <c r="M6">
        <v>42.2</v>
      </c>
      <c r="N6">
        <v>39</v>
      </c>
      <c r="O6">
        <v>41</v>
      </c>
      <c r="P6">
        <v>42</v>
      </c>
      <c r="Q6">
        <v>42</v>
      </c>
      <c r="R6">
        <v>39</v>
      </c>
      <c r="S6">
        <v>40</v>
      </c>
      <c r="AA6">
        <v>42.1</v>
      </c>
    </row>
    <row r="7" spans="1:27">
      <c r="A7" s="9">
        <v>34.6</v>
      </c>
      <c r="B7" s="2" t="s">
        <v>5</v>
      </c>
      <c r="C7">
        <v>35</v>
      </c>
      <c r="D7">
        <v>35</v>
      </c>
      <c r="E7">
        <v>33</v>
      </c>
      <c r="F7">
        <v>36</v>
      </c>
      <c r="J7">
        <v>33.200000000000003</v>
      </c>
      <c r="K7">
        <v>33.5</v>
      </c>
      <c r="M7">
        <v>34</v>
      </c>
      <c r="N7">
        <v>34</v>
      </c>
      <c r="O7">
        <v>35</v>
      </c>
      <c r="P7">
        <v>35</v>
      </c>
      <c r="Q7">
        <v>36</v>
      </c>
      <c r="R7">
        <v>33.5</v>
      </c>
      <c r="S7">
        <v>34.5</v>
      </c>
      <c r="AA7" s="2">
        <v>35.6</v>
      </c>
    </row>
    <row r="8" spans="1:27">
      <c r="A8" s="9">
        <v>38.384374999999999</v>
      </c>
      <c r="B8">
        <v>10</v>
      </c>
      <c r="C8">
        <v>39</v>
      </c>
      <c r="D8">
        <v>39</v>
      </c>
      <c r="E8">
        <v>36</v>
      </c>
      <c r="F8">
        <v>37.1</v>
      </c>
      <c r="G8">
        <v>34</v>
      </c>
      <c r="H8">
        <v>40</v>
      </c>
      <c r="I8">
        <v>36</v>
      </c>
      <c r="L8">
        <v>34</v>
      </c>
      <c r="M8">
        <v>39</v>
      </c>
      <c r="O8">
        <v>39</v>
      </c>
      <c r="P8">
        <v>38</v>
      </c>
      <c r="Q8">
        <v>38</v>
      </c>
      <c r="R8">
        <v>37.5</v>
      </c>
      <c r="S8">
        <v>35.9</v>
      </c>
      <c r="T8">
        <v>37.5</v>
      </c>
      <c r="U8">
        <v>37.799999999999997</v>
      </c>
      <c r="V8">
        <v>36</v>
      </c>
      <c r="W8">
        <v>39</v>
      </c>
      <c r="X8">
        <v>37.700000000000003</v>
      </c>
      <c r="Y8">
        <v>36</v>
      </c>
      <c r="Z8">
        <v>39</v>
      </c>
      <c r="AA8">
        <v>38.9</v>
      </c>
    </row>
    <row r="9" spans="1:27">
      <c r="A9" s="9">
        <v>37.6</v>
      </c>
      <c r="B9">
        <v>11</v>
      </c>
      <c r="C9">
        <v>39</v>
      </c>
      <c r="D9">
        <v>38.299999999999997</v>
      </c>
      <c r="E9">
        <v>35</v>
      </c>
      <c r="F9">
        <v>37</v>
      </c>
      <c r="G9">
        <v>34</v>
      </c>
      <c r="H9">
        <v>37.5</v>
      </c>
      <c r="I9">
        <v>36</v>
      </c>
      <c r="L9">
        <v>34</v>
      </c>
      <c r="M9">
        <v>37.799999999999997</v>
      </c>
      <c r="O9">
        <v>39</v>
      </c>
      <c r="P9">
        <v>39</v>
      </c>
      <c r="Q9">
        <v>38.6</v>
      </c>
      <c r="R9">
        <v>36</v>
      </c>
      <c r="T9">
        <v>37</v>
      </c>
      <c r="U9">
        <v>37.299999999999997</v>
      </c>
      <c r="V9">
        <v>37</v>
      </c>
      <c r="W9">
        <v>38.200000000000003</v>
      </c>
      <c r="X9">
        <v>37.6</v>
      </c>
      <c r="Y9">
        <v>36</v>
      </c>
      <c r="Z9">
        <v>37</v>
      </c>
      <c r="AA9">
        <v>37.799999999999997</v>
      </c>
    </row>
    <row r="10" spans="1:27">
      <c r="A10" s="9">
        <v>30.193750000000001</v>
      </c>
      <c r="B10">
        <v>12</v>
      </c>
      <c r="C10">
        <v>29</v>
      </c>
      <c r="D10">
        <v>29</v>
      </c>
      <c r="E10">
        <v>30</v>
      </c>
      <c r="F10">
        <v>30</v>
      </c>
      <c r="G10">
        <v>26</v>
      </c>
      <c r="I10">
        <v>29.5</v>
      </c>
      <c r="L10">
        <v>28</v>
      </c>
      <c r="M10">
        <v>30</v>
      </c>
      <c r="O10">
        <v>31</v>
      </c>
      <c r="P10">
        <v>30</v>
      </c>
      <c r="Q10">
        <v>31.2</v>
      </c>
      <c r="R10">
        <v>29.1</v>
      </c>
      <c r="S10">
        <v>30</v>
      </c>
      <c r="T10">
        <v>30</v>
      </c>
      <c r="U10">
        <v>28.6</v>
      </c>
      <c r="V10">
        <v>29.6</v>
      </c>
      <c r="W10">
        <v>30.6</v>
      </c>
      <c r="Y10">
        <v>28</v>
      </c>
      <c r="Z10">
        <v>30</v>
      </c>
      <c r="AA10">
        <v>30</v>
      </c>
    </row>
    <row r="11" spans="1:27">
      <c r="A11" s="9">
        <v>23.712499999999999</v>
      </c>
      <c r="B11">
        <v>13</v>
      </c>
      <c r="C11">
        <v>23</v>
      </c>
      <c r="D11">
        <v>23</v>
      </c>
      <c r="E11">
        <v>24.1</v>
      </c>
      <c r="F11">
        <v>24</v>
      </c>
      <c r="G11">
        <v>22</v>
      </c>
      <c r="H11">
        <v>25</v>
      </c>
      <c r="I11">
        <v>24</v>
      </c>
      <c r="L11">
        <v>23.5</v>
      </c>
      <c r="M11">
        <v>24</v>
      </c>
      <c r="O11">
        <v>24</v>
      </c>
      <c r="P11">
        <v>23.5</v>
      </c>
      <c r="Q11">
        <v>24.5</v>
      </c>
      <c r="R11">
        <v>23</v>
      </c>
      <c r="S11">
        <v>24</v>
      </c>
      <c r="T11">
        <v>24</v>
      </c>
      <c r="U11">
        <v>23</v>
      </c>
      <c r="V11">
        <v>23.5</v>
      </c>
      <c r="W11">
        <v>25</v>
      </c>
      <c r="X11">
        <v>23</v>
      </c>
      <c r="Y11">
        <v>23</v>
      </c>
      <c r="Z11">
        <v>23.5</v>
      </c>
      <c r="AA11">
        <v>23.4</v>
      </c>
    </row>
    <row r="12" spans="1:27">
      <c r="A12" s="9">
        <v>26.115625000000001</v>
      </c>
      <c r="B12">
        <v>14</v>
      </c>
      <c r="C12">
        <v>26</v>
      </c>
      <c r="D12">
        <v>26.1</v>
      </c>
      <c r="E12">
        <v>25.6</v>
      </c>
      <c r="F12">
        <v>26</v>
      </c>
      <c r="G12">
        <v>24</v>
      </c>
      <c r="H12">
        <v>27</v>
      </c>
      <c r="I12">
        <v>26</v>
      </c>
      <c r="L12">
        <v>25</v>
      </c>
      <c r="M12">
        <v>26</v>
      </c>
      <c r="O12">
        <v>27</v>
      </c>
      <c r="P12">
        <v>26</v>
      </c>
      <c r="Q12">
        <v>27.1</v>
      </c>
      <c r="R12">
        <v>25.5</v>
      </c>
      <c r="S12">
        <v>26</v>
      </c>
      <c r="T12">
        <v>27</v>
      </c>
      <c r="U12">
        <v>25</v>
      </c>
      <c r="V12">
        <v>27</v>
      </c>
      <c r="W12">
        <v>27</v>
      </c>
      <c r="X12">
        <v>25.1</v>
      </c>
      <c r="Y12">
        <v>25.2</v>
      </c>
      <c r="Z12">
        <v>26</v>
      </c>
      <c r="AA12">
        <v>26.1</v>
      </c>
    </row>
    <row r="13" spans="1:27">
      <c r="A13" s="9">
        <v>36</v>
      </c>
      <c r="B13">
        <v>7</v>
      </c>
      <c r="C13">
        <v>35.5</v>
      </c>
      <c r="D13">
        <v>36.5</v>
      </c>
      <c r="E13">
        <v>35</v>
      </c>
      <c r="F13">
        <v>36</v>
      </c>
      <c r="J13">
        <v>35</v>
      </c>
      <c r="K13">
        <v>37</v>
      </c>
      <c r="M13">
        <v>37</v>
      </c>
      <c r="N13">
        <v>35</v>
      </c>
      <c r="O13">
        <v>38</v>
      </c>
      <c r="P13">
        <v>37</v>
      </c>
      <c r="Q13">
        <v>38</v>
      </c>
      <c r="R13">
        <v>33</v>
      </c>
      <c r="S13">
        <v>36</v>
      </c>
      <c r="AA13">
        <v>35.6</v>
      </c>
    </row>
    <row r="14" spans="1:27">
      <c r="A14" s="9">
        <v>8.3000000000000007</v>
      </c>
      <c r="B14">
        <v>8</v>
      </c>
      <c r="C14">
        <v>10</v>
      </c>
      <c r="J14">
        <v>8.3000000000000007</v>
      </c>
      <c r="M14">
        <v>11</v>
      </c>
      <c r="N14">
        <v>9.5</v>
      </c>
      <c r="O14">
        <v>11</v>
      </c>
      <c r="P14">
        <v>10</v>
      </c>
      <c r="Q14">
        <v>9.5</v>
      </c>
      <c r="R14">
        <v>9.5</v>
      </c>
      <c r="S14">
        <v>9</v>
      </c>
      <c r="AA14">
        <v>10.7</v>
      </c>
    </row>
    <row r="15" spans="1:27">
      <c r="A15" s="10" t="s">
        <v>6</v>
      </c>
      <c r="C15" s="3" t="str">
        <f t="shared" ref="C15:Z15" si="0">C2</f>
        <v>MS 5xb kv5</v>
      </c>
      <c r="D15" s="3" t="str">
        <f t="shared" si="0"/>
        <v>MS 156-22</v>
      </c>
      <c r="E15" s="3" t="str">
        <f t="shared" si="0"/>
        <v>MS 2</v>
      </c>
      <c r="F15" s="3" t="str">
        <f t="shared" si="0"/>
        <v>MS 3</v>
      </c>
      <c r="G15" s="3" t="str">
        <f t="shared" si="0"/>
        <v>MS 4</v>
      </c>
      <c r="H15" s="3" t="str">
        <f t="shared" si="0"/>
        <v>MS 5</v>
      </c>
      <c r="I15" s="3" t="str">
        <f t="shared" si="0"/>
        <v>MS 6</v>
      </c>
      <c r="J15" s="3" t="str">
        <f t="shared" si="0"/>
        <v>MS 7</v>
      </c>
      <c r="K15" s="3" t="str">
        <f t="shared" si="0"/>
        <v>MS 8</v>
      </c>
      <c r="L15" s="3" t="str">
        <f t="shared" si="0"/>
        <v>MS 9</v>
      </c>
      <c r="M15" s="3" t="str">
        <f t="shared" si="0"/>
        <v>LG KC 56-2</v>
      </c>
      <c r="N15" s="3" t="str">
        <f t="shared" si="0"/>
        <v>LG 16</v>
      </c>
      <c r="O15" s="3" t="str">
        <f t="shared" si="0"/>
        <v>LG 17</v>
      </c>
      <c r="P15" s="3" t="str">
        <f t="shared" si="0"/>
        <v>LG 24</v>
      </c>
      <c r="Q15" s="3" t="str">
        <f t="shared" si="0"/>
        <v>LG 25</v>
      </c>
      <c r="R15" s="3" t="str">
        <f t="shared" si="0"/>
        <v>LG 541</v>
      </c>
      <c r="S15" s="3">
        <f t="shared" si="0"/>
        <v>598</v>
      </c>
      <c r="T15" s="3">
        <f t="shared" si="0"/>
        <v>509</v>
      </c>
      <c r="U15" s="3">
        <f t="shared" si="0"/>
        <v>521</v>
      </c>
      <c r="V15" s="3">
        <f t="shared" si="0"/>
        <v>570</v>
      </c>
      <c r="W15" s="3">
        <f t="shared" si="0"/>
        <v>592</v>
      </c>
      <c r="X15" s="3">
        <f t="shared" si="0"/>
        <v>611</v>
      </c>
      <c r="Y15" s="3">
        <f t="shared" si="0"/>
        <v>614</v>
      </c>
      <c r="Z15" s="3">
        <f t="shared" si="0"/>
        <v>585</v>
      </c>
      <c r="AA15" s="3" t="s">
        <v>17</v>
      </c>
    </row>
    <row r="16" spans="1:27">
      <c r="A16" s="11">
        <f>LOG10(A3)</f>
        <v>2.3929999999999998</v>
      </c>
      <c r="B16">
        <v>1</v>
      </c>
      <c r="C16" s="4">
        <f t="shared" ref="C16:AA16" si="1">LOG10(C3)-$A16</f>
        <v>1.7000000000000001E-2</v>
      </c>
      <c r="D16" s="4">
        <f t="shared" si="1"/>
        <v>1.4E-2</v>
      </c>
      <c r="E16" s="4">
        <f t="shared" si="1"/>
        <v>1.2E-2</v>
      </c>
      <c r="F16" s="4">
        <f t="shared" si="1"/>
        <v>0.01</v>
      </c>
      <c r="G16" s="4">
        <f t="shared" si="1"/>
        <v>-0.02</v>
      </c>
      <c r="H16" s="4"/>
      <c r="I16" s="4"/>
      <c r="J16" s="4"/>
      <c r="K16" s="4"/>
      <c r="L16" s="4"/>
      <c r="M16" s="4">
        <f t="shared" si="1"/>
        <v>2.5000000000000001E-2</v>
      </c>
      <c r="N16" s="4">
        <f t="shared" si="1"/>
        <v>2.7E-2</v>
      </c>
      <c r="O16" s="4">
        <f t="shared" si="1"/>
        <v>1.4999999999999999E-2</v>
      </c>
      <c r="P16" s="4">
        <f t="shared" si="1"/>
        <v>1.9E-2</v>
      </c>
      <c r="Q16" s="4">
        <f t="shared" si="1"/>
        <v>2.1999999999999999E-2</v>
      </c>
      <c r="R16" s="4">
        <f t="shared" si="1"/>
        <v>1.4E-2</v>
      </c>
      <c r="S16" s="4">
        <f t="shared" si="1"/>
        <v>8.0000000000000002E-3</v>
      </c>
      <c r="T16" s="4"/>
      <c r="U16" s="4"/>
      <c r="V16" s="4"/>
      <c r="W16" s="4"/>
      <c r="X16" s="4"/>
      <c r="Y16" s="4"/>
      <c r="Z16" s="4"/>
      <c r="AA16" s="4">
        <f t="shared" si="1"/>
        <v>1.7999999999999999E-2</v>
      </c>
    </row>
    <row r="17" spans="1:27">
      <c r="A17" s="11">
        <f t="shared" ref="A17:A27" si="2">LOG10(A4)</f>
        <v>1.409</v>
      </c>
      <c r="B17">
        <v>3</v>
      </c>
      <c r="C17" s="4">
        <f t="shared" ref="C17:AA17" si="3">LOG10(C4)-$A17</f>
        <v>2.1999999999999999E-2</v>
      </c>
      <c r="D17" s="4">
        <f t="shared" si="3"/>
        <v>1.4E-2</v>
      </c>
      <c r="E17" s="4">
        <f t="shared" si="3"/>
        <v>6.0000000000000001E-3</v>
      </c>
      <c r="F17" s="4">
        <f t="shared" si="3"/>
        <v>2.1999999999999999E-2</v>
      </c>
      <c r="G17" s="4">
        <f t="shared" si="3"/>
        <v>-1.0999999999999999E-2</v>
      </c>
      <c r="H17" s="4"/>
      <c r="I17" s="4"/>
      <c r="J17" s="4"/>
      <c r="K17" s="4"/>
      <c r="L17" s="4">
        <f t="shared" si="3"/>
        <v>2.1999999999999999E-2</v>
      </c>
      <c r="M17" s="4">
        <f t="shared" si="3"/>
        <v>1.4E-2</v>
      </c>
      <c r="N17" s="4">
        <f t="shared" si="3"/>
        <v>0.03</v>
      </c>
      <c r="O17" s="4">
        <f t="shared" si="3"/>
        <v>1.4E-2</v>
      </c>
      <c r="P17" s="4">
        <f t="shared" si="3"/>
        <v>-1.0999999999999999E-2</v>
      </c>
      <c r="Q17" s="4">
        <f t="shared" si="3"/>
        <v>1.4E-2</v>
      </c>
      <c r="R17" s="4">
        <f t="shared" si="3"/>
        <v>-1.0999999999999999E-2</v>
      </c>
      <c r="S17" s="4">
        <f t="shared" si="3"/>
        <v>-2E-3</v>
      </c>
      <c r="T17" s="4"/>
      <c r="U17" s="4"/>
      <c r="V17" s="4"/>
      <c r="W17" s="4"/>
      <c r="X17" s="4"/>
      <c r="Y17" s="4"/>
      <c r="Z17" s="4"/>
      <c r="AA17" s="4">
        <f t="shared" si="3"/>
        <v>1.2999999999999999E-2</v>
      </c>
    </row>
    <row r="18" spans="1:27">
      <c r="A18" s="11">
        <f t="shared" si="2"/>
        <v>1.405</v>
      </c>
      <c r="B18">
        <v>4</v>
      </c>
      <c r="C18" s="4">
        <f t="shared" ref="C18:AA18" si="4">LOG10(C5)-$A18</f>
        <v>4.2000000000000003E-2</v>
      </c>
      <c r="D18" s="4">
        <f t="shared" si="4"/>
        <v>4.2000000000000003E-2</v>
      </c>
      <c r="E18" s="4">
        <f t="shared" si="4"/>
        <v>2.1999999999999999E-2</v>
      </c>
      <c r="F18" s="4">
        <f t="shared" si="4"/>
        <v>2.8000000000000001E-2</v>
      </c>
      <c r="G18" s="4">
        <f t="shared" si="4"/>
        <v>-7.0000000000000001E-3</v>
      </c>
      <c r="H18" s="4"/>
      <c r="I18" s="4"/>
      <c r="J18" s="4"/>
      <c r="K18" s="4"/>
      <c r="L18" s="4"/>
      <c r="M18" s="4">
        <f t="shared" si="4"/>
        <v>2.1999999999999999E-2</v>
      </c>
      <c r="N18" s="4">
        <f t="shared" si="4"/>
        <v>2.5999999999999999E-2</v>
      </c>
      <c r="O18" s="4">
        <f t="shared" si="4"/>
        <v>2.5999999999999999E-2</v>
      </c>
      <c r="P18" s="4">
        <f t="shared" si="4"/>
        <v>2.5999999999999999E-2</v>
      </c>
      <c r="Q18" s="4">
        <f t="shared" si="4"/>
        <v>4.2000000000000003E-2</v>
      </c>
      <c r="R18" s="4">
        <f t="shared" si="4"/>
        <v>1.7999999999999999E-2</v>
      </c>
      <c r="S18" s="4">
        <f t="shared" si="4"/>
        <v>-7.0000000000000001E-3</v>
      </c>
      <c r="T18" s="4"/>
      <c r="U18" s="4"/>
      <c r="V18" s="4"/>
      <c r="W18" s="4"/>
      <c r="X18" s="4"/>
      <c r="Y18" s="4"/>
      <c r="Z18" s="4"/>
      <c r="AA18" s="4">
        <f t="shared" si="4"/>
        <v>0.01</v>
      </c>
    </row>
    <row r="19" spans="1:27">
      <c r="A19" s="11">
        <f t="shared" si="2"/>
        <v>1.601</v>
      </c>
      <c r="B19">
        <v>5</v>
      </c>
      <c r="C19" s="4">
        <f t="shared" ref="C19:AA19" si="5">LOG10(C6)-$A19</f>
        <v>2.1999999999999999E-2</v>
      </c>
      <c r="D19" s="4">
        <f t="shared" si="5"/>
        <v>2.1999999999999999E-2</v>
      </c>
      <c r="E19" s="4">
        <f t="shared" si="5"/>
        <v>-2.1000000000000001E-2</v>
      </c>
      <c r="F19" s="4">
        <f t="shared" si="5"/>
        <v>1.2E-2</v>
      </c>
      <c r="G19" s="4"/>
      <c r="H19" s="4"/>
      <c r="I19" s="4"/>
      <c r="J19" s="4">
        <f t="shared" si="5"/>
        <v>-2.1000000000000001E-2</v>
      </c>
      <c r="K19" s="4">
        <f t="shared" si="5"/>
        <v>-0.01</v>
      </c>
      <c r="L19" s="4"/>
      <c r="M19" s="4">
        <f t="shared" si="5"/>
        <v>2.4E-2</v>
      </c>
      <c r="N19" s="4">
        <f t="shared" si="5"/>
        <v>-0.01</v>
      </c>
      <c r="O19" s="4">
        <f t="shared" si="5"/>
        <v>1.2E-2</v>
      </c>
      <c r="P19" s="4">
        <f t="shared" si="5"/>
        <v>2.1999999999999999E-2</v>
      </c>
      <c r="Q19" s="4">
        <f t="shared" si="5"/>
        <v>2.1999999999999999E-2</v>
      </c>
      <c r="R19" s="4">
        <f t="shared" si="5"/>
        <v>-0.01</v>
      </c>
      <c r="S19" s="4">
        <f t="shared" si="5"/>
        <v>1E-3</v>
      </c>
      <c r="T19" s="4"/>
      <c r="U19" s="4"/>
      <c r="V19" s="4"/>
      <c r="W19" s="4"/>
      <c r="X19" s="4"/>
      <c r="Y19" s="4"/>
      <c r="Z19" s="4"/>
      <c r="AA19" s="4">
        <f t="shared" si="5"/>
        <v>2.3E-2</v>
      </c>
    </row>
    <row r="20" spans="1:27">
      <c r="A20" s="11">
        <f t="shared" si="2"/>
        <v>1.5389999999999999</v>
      </c>
      <c r="B20" s="2">
        <v>6</v>
      </c>
      <c r="C20" s="4">
        <f t="shared" ref="C20:AA20" si="6">LOG10(C7)-$A20</f>
        <v>5.0000000000000001E-3</v>
      </c>
      <c r="D20" s="4">
        <f t="shared" si="6"/>
        <v>5.0000000000000001E-3</v>
      </c>
      <c r="E20" s="4">
        <f t="shared" si="6"/>
        <v>-0.02</v>
      </c>
      <c r="F20" s="4">
        <f t="shared" si="6"/>
        <v>1.7000000000000001E-2</v>
      </c>
      <c r="G20" s="4"/>
      <c r="H20" s="4"/>
      <c r="I20" s="4"/>
      <c r="J20" s="4">
        <f t="shared" si="6"/>
        <v>-1.7999999999999999E-2</v>
      </c>
      <c r="K20" s="4">
        <f t="shared" si="6"/>
        <v>-1.4E-2</v>
      </c>
      <c r="L20" s="4"/>
      <c r="M20" s="4">
        <f t="shared" si="6"/>
        <v>-8.0000000000000002E-3</v>
      </c>
      <c r="N20" s="4">
        <f t="shared" si="6"/>
        <v>-8.0000000000000002E-3</v>
      </c>
      <c r="O20" s="4">
        <f t="shared" si="6"/>
        <v>5.0000000000000001E-3</v>
      </c>
      <c r="P20" s="4">
        <f t="shared" si="6"/>
        <v>5.0000000000000001E-3</v>
      </c>
      <c r="Q20" s="4">
        <f t="shared" si="6"/>
        <v>1.7000000000000001E-2</v>
      </c>
      <c r="R20" s="4">
        <f t="shared" si="6"/>
        <v>-1.4E-2</v>
      </c>
      <c r="S20" s="4">
        <f t="shared" si="6"/>
        <v>-1E-3</v>
      </c>
      <c r="T20" s="4"/>
      <c r="U20" s="4"/>
      <c r="V20" s="4"/>
      <c r="W20" s="4"/>
      <c r="X20" s="4"/>
      <c r="Y20" s="4"/>
      <c r="Z20" s="4"/>
      <c r="AA20" s="4">
        <f t="shared" si="6"/>
        <v>1.2E-2</v>
      </c>
    </row>
    <row r="21" spans="1:27">
      <c r="A21" s="11">
        <f t="shared" si="2"/>
        <v>1.5840000000000001</v>
      </c>
      <c r="B21" s="2">
        <v>10</v>
      </c>
      <c r="C21" s="4">
        <f t="shared" ref="C21:AA21" si="7">LOG10(C8)-$A21</f>
        <v>7.0000000000000001E-3</v>
      </c>
      <c r="D21" s="4">
        <f t="shared" si="7"/>
        <v>7.0000000000000001E-3</v>
      </c>
      <c r="E21" s="4">
        <f t="shared" si="7"/>
        <v>-2.8000000000000001E-2</v>
      </c>
      <c r="F21" s="4">
        <f t="shared" si="7"/>
        <v>-1.4999999999999999E-2</v>
      </c>
      <c r="G21" s="4">
        <f t="shared" si="7"/>
        <v>-5.2999999999999999E-2</v>
      </c>
      <c r="H21" s="4">
        <f t="shared" si="7"/>
        <v>1.7999999999999999E-2</v>
      </c>
      <c r="I21" s="4">
        <f t="shared" si="7"/>
        <v>-2.8000000000000001E-2</v>
      </c>
      <c r="J21" s="4"/>
      <c r="K21" s="4"/>
      <c r="L21" s="4">
        <f t="shared" si="7"/>
        <v>-5.2999999999999999E-2</v>
      </c>
      <c r="M21" s="4">
        <f t="shared" si="7"/>
        <v>7.0000000000000001E-3</v>
      </c>
      <c r="N21" s="4"/>
      <c r="O21" s="4">
        <f t="shared" si="7"/>
        <v>7.0000000000000001E-3</v>
      </c>
      <c r="P21" s="4">
        <f t="shared" si="7"/>
        <v>-4.0000000000000001E-3</v>
      </c>
      <c r="Q21" s="4">
        <f t="shared" si="7"/>
        <v>-4.0000000000000001E-3</v>
      </c>
      <c r="R21" s="4">
        <f t="shared" si="7"/>
        <v>-0.01</v>
      </c>
      <c r="S21" s="4">
        <f t="shared" si="7"/>
        <v>-2.9000000000000001E-2</v>
      </c>
      <c r="T21" s="4">
        <f t="shared" si="7"/>
        <v>-0.01</v>
      </c>
      <c r="U21" s="4">
        <f t="shared" si="7"/>
        <v>-7.0000000000000001E-3</v>
      </c>
      <c r="V21" s="4">
        <f t="shared" si="7"/>
        <v>-2.8000000000000001E-2</v>
      </c>
      <c r="W21" s="4">
        <f t="shared" si="7"/>
        <v>7.0000000000000001E-3</v>
      </c>
      <c r="X21" s="4">
        <f t="shared" si="7"/>
        <v>-8.0000000000000002E-3</v>
      </c>
      <c r="Y21" s="4">
        <f t="shared" si="7"/>
        <v>-2.8000000000000001E-2</v>
      </c>
      <c r="Z21" s="4">
        <f t="shared" si="7"/>
        <v>7.0000000000000001E-3</v>
      </c>
      <c r="AA21" s="4">
        <f t="shared" si="7"/>
        <v>6.0000000000000001E-3</v>
      </c>
    </row>
    <row r="22" spans="1:27">
      <c r="A22" s="11">
        <f t="shared" si="2"/>
        <v>1.575</v>
      </c>
      <c r="B22">
        <v>11</v>
      </c>
      <c r="C22" s="4">
        <f t="shared" ref="C22:AA22" si="8">LOG10(C9)-$A22</f>
        <v>1.6E-2</v>
      </c>
      <c r="D22" s="4">
        <f t="shared" si="8"/>
        <v>8.0000000000000002E-3</v>
      </c>
      <c r="E22" s="4">
        <f t="shared" si="8"/>
        <v>-3.1E-2</v>
      </c>
      <c r="F22" s="4">
        <f t="shared" si="8"/>
        <v>-7.0000000000000001E-3</v>
      </c>
      <c r="G22" s="4">
        <f t="shared" si="8"/>
        <v>-4.3999999999999997E-2</v>
      </c>
      <c r="H22" s="4">
        <f t="shared" si="8"/>
        <v>-1E-3</v>
      </c>
      <c r="I22" s="4">
        <f t="shared" si="8"/>
        <v>-1.9E-2</v>
      </c>
      <c r="J22" s="4"/>
      <c r="K22" s="4"/>
      <c r="L22" s="4">
        <f t="shared" si="8"/>
        <v>-4.3999999999999997E-2</v>
      </c>
      <c r="M22" s="4">
        <f t="shared" si="8"/>
        <v>2E-3</v>
      </c>
      <c r="N22" s="4"/>
      <c r="O22" s="4">
        <f t="shared" si="8"/>
        <v>1.6E-2</v>
      </c>
      <c r="P22" s="4">
        <f t="shared" si="8"/>
        <v>1.6E-2</v>
      </c>
      <c r="Q22" s="4">
        <f t="shared" si="8"/>
        <v>1.2E-2</v>
      </c>
      <c r="R22" s="4">
        <f t="shared" si="8"/>
        <v>-1.9E-2</v>
      </c>
      <c r="S22" s="4"/>
      <c r="T22" s="4">
        <f t="shared" si="8"/>
        <v>-7.0000000000000001E-3</v>
      </c>
      <c r="U22" s="4">
        <f t="shared" si="8"/>
        <v>-3.0000000000000001E-3</v>
      </c>
      <c r="V22" s="4">
        <f t="shared" si="8"/>
        <v>-7.0000000000000001E-3</v>
      </c>
      <c r="W22" s="4">
        <f t="shared" si="8"/>
        <v>7.0000000000000001E-3</v>
      </c>
      <c r="X22" s="4">
        <f t="shared" si="8"/>
        <v>0</v>
      </c>
      <c r="Y22" s="4">
        <f t="shared" si="8"/>
        <v>-1.9E-2</v>
      </c>
      <c r="Z22" s="4">
        <f t="shared" si="8"/>
        <v>-7.0000000000000001E-3</v>
      </c>
      <c r="AA22" s="4">
        <f t="shared" si="8"/>
        <v>2E-3</v>
      </c>
    </row>
    <row r="23" spans="1:27">
      <c r="A23" s="11">
        <f t="shared" si="2"/>
        <v>1.48</v>
      </c>
      <c r="B23">
        <v>12</v>
      </c>
      <c r="C23" s="4">
        <f t="shared" ref="C23:AA23" si="9">LOG10(C10)-$A23</f>
        <v>-1.7999999999999999E-2</v>
      </c>
      <c r="D23" s="4">
        <f t="shared" si="9"/>
        <v>-1.7999999999999999E-2</v>
      </c>
      <c r="E23" s="4">
        <f t="shared" si="9"/>
        <v>-3.0000000000000001E-3</v>
      </c>
      <c r="F23" s="4">
        <f t="shared" si="9"/>
        <v>-3.0000000000000001E-3</v>
      </c>
      <c r="G23" s="4">
        <f t="shared" si="9"/>
        <v>-6.5000000000000002E-2</v>
      </c>
      <c r="H23" s="4"/>
      <c r="I23" s="4">
        <f t="shared" si="9"/>
        <v>-0.01</v>
      </c>
      <c r="J23" s="4"/>
      <c r="K23" s="4"/>
      <c r="L23" s="4">
        <f t="shared" si="9"/>
        <v>-3.3000000000000002E-2</v>
      </c>
      <c r="M23" s="4">
        <f t="shared" si="9"/>
        <v>-3.0000000000000001E-3</v>
      </c>
      <c r="N23" s="4"/>
      <c r="O23" s="4">
        <f t="shared" si="9"/>
        <v>1.0999999999999999E-2</v>
      </c>
      <c r="P23" s="4">
        <f t="shared" si="9"/>
        <v>-3.0000000000000001E-3</v>
      </c>
      <c r="Q23" s="4">
        <f t="shared" si="9"/>
        <v>1.4E-2</v>
      </c>
      <c r="R23" s="4">
        <f t="shared" si="9"/>
        <v>-1.6E-2</v>
      </c>
      <c r="S23" s="4">
        <f t="shared" si="9"/>
        <v>-3.0000000000000001E-3</v>
      </c>
      <c r="T23" s="4">
        <f t="shared" si="9"/>
        <v>-3.0000000000000001E-3</v>
      </c>
      <c r="U23" s="4">
        <f t="shared" si="9"/>
        <v>-2.4E-2</v>
      </c>
      <c r="V23" s="4">
        <f t="shared" si="9"/>
        <v>-8.9999999999999993E-3</v>
      </c>
      <c r="W23" s="4">
        <f t="shared" si="9"/>
        <v>6.0000000000000001E-3</v>
      </c>
      <c r="X23" s="4"/>
      <c r="Y23" s="4">
        <f t="shared" si="9"/>
        <v>-3.3000000000000002E-2</v>
      </c>
      <c r="Z23" s="4">
        <f t="shared" si="9"/>
        <v>-3.0000000000000001E-3</v>
      </c>
      <c r="AA23" s="4">
        <f t="shared" si="9"/>
        <v>-3.0000000000000001E-3</v>
      </c>
    </row>
    <row r="24" spans="1:27">
      <c r="A24" s="11">
        <f t="shared" si="2"/>
        <v>1.375</v>
      </c>
      <c r="B24">
        <v>13</v>
      </c>
      <c r="C24" s="4">
        <f t="shared" ref="C24:AA24" si="10">LOG10(C11)-$A24</f>
        <v>-1.2999999999999999E-2</v>
      </c>
      <c r="D24" s="4">
        <f t="shared" si="10"/>
        <v>-1.2999999999999999E-2</v>
      </c>
      <c r="E24" s="4">
        <f t="shared" si="10"/>
        <v>7.0000000000000001E-3</v>
      </c>
      <c r="F24" s="4">
        <f t="shared" si="10"/>
        <v>5.0000000000000001E-3</v>
      </c>
      <c r="G24" s="4">
        <f t="shared" si="10"/>
        <v>-3.3000000000000002E-2</v>
      </c>
      <c r="H24" s="4">
        <f t="shared" si="10"/>
        <v>2.3E-2</v>
      </c>
      <c r="I24" s="4">
        <f t="shared" si="10"/>
        <v>5.0000000000000001E-3</v>
      </c>
      <c r="J24" s="4"/>
      <c r="K24" s="4"/>
      <c r="L24" s="4">
        <f t="shared" si="10"/>
        <v>-4.0000000000000001E-3</v>
      </c>
      <c r="M24" s="4">
        <f t="shared" si="10"/>
        <v>5.0000000000000001E-3</v>
      </c>
      <c r="N24" s="4"/>
      <c r="O24" s="4">
        <f t="shared" si="10"/>
        <v>5.0000000000000001E-3</v>
      </c>
      <c r="P24" s="4">
        <f t="shared" si="10"/>
        <v>-4.0000000000000001E-3</v>
      </c>
      <c r="Q24" s="4">
        <f t="shared" si="10"/>
        <v>1.4E-2</v>
      </c>
      <c r="R24" s="4">
        <f t="shared" si="10"/>
        <v>-1.2999999999999999E-2</v>
      </c>
      <c r="S24" s="4">
        <f t="shared" si="10"/>
        <v>5.0000000000000001E-3</v>
      </c>
      <c r="T24" s="4">
        <f t="shared" si="10"/>
        <v>5.0000000000000001E-3</v>
      </c>
      <c r="U24" s="4">
        <f t="shared" si="10"/>
        <v>-1.2999999999999999E-2</v>
      </c>
      <c r="V24" s="4">
        <f t="shared" si="10"/>
        <v>-4.0000000000000001E-3</v>
      </c>
      <c r="W24" s="4">
        <f t="shared" si="10"/>
        <v>2.3E-2</v>
      </c>
      <c r="X24" s="4">
        <f t="shared" si="10"/>
        <v>-1.2999999999999999E-2</v>
      </c>
      <c r="Y24" s="4">
        <f t="shared" si="10"/>
        <v>-1.2999999999999999E-2</v>
      </c>
      <c r="Z24" s="4">
        <f t="shared" si="10"/>
        <v>-4.0000000000000001E-3</v>
      </c>
      <c r="AA24" s="4">
        <f t="shared" si="10"/>
        <v>-6.0000000000000001E-3</v>
      </c>
    </row>
    <row r="25" spans="1:27">
      <c r="A25" s="11">
        <f t="shared" si="2"/>
        <v>1.417</v>
      </c>
      <c r="B25">
        <v>14</v>
      </c>
      <c r="C25" s="4">
        <f t="shared" ref="C25:AA25" si="11">LOG10(C12)-$A25</f>
        <v>-2E-3</v>
      </c>
      <c r="D25" s="4">
        <f t="shared" si="11"/>
        <v>0</v>
      </c>
      <c r="E25" s="4">
        <f t="shared" si="11"/>
        <v>-8.9999999999999993E-3</v>
      </c>
      <c r="F25" s="4">
        <f t="shared" si="11"/>
        <v>-2E-3</v>
      </c>
      <c r="G25" s="4">
        <f t="shared" si="11"/>
        <v>-3.6999999999999998E-2</v>
      </c>
      <c r="H25" s="4">
        <f t="shared" si="11"/>
        <v>1.4E-2</v>
      </c>
      <c r="I25" s="4">
        <f t="shared" si="11"/>
        <v>-2E-3</v>
      </c>
      <c r="J25" s="4"/>
      <c r="K25" s="4"/>
      <c r="L25" s="4">
        <f t="shared" si="11"/>
        <v>-1.9E-2</v>
      </c>
      <c r="M25" s="4">
        <f t="shared" si="11"/>
        <v>-2E-3</v>
      </c>
      <c r="N25" s="4"/>
      <c r="O25" s="4">
        <f t="shared" si="11"/>
        <v>1.4E-2</v>
      </c>
      <c r="P25" s="4">
        <f t="shared" si="11"/>
        <v>-2E-3</v>
      </c>
      <c r="Q25" s="4">
        <f t="shared" si="11"/>
        <v>1.6E-2</v>
      </c>
      <c r="R25" s="4">
        <f t="shared" si="11"/>
        <v>-0.01</v>
      </c>
      <c r="S25" s="4">
        <f t="shared" si="11"/>
        <v>-2E-3</v>
      </c>
      <c r="T25" s="4">
        <f t="shared" si="11"/>
        <v>1.4E-2</v>
      </c>
      <c r="U25" s="4">
        <f t="shared" si="11"/>
        <v>-1.9E-2</v>
      </c>
      <c r="V25" s="4">
        <f t="shared" si="11"/>
        <v>1.4E-2</v>
      </c>
      <c r="W25" s="4">
        <f t="shared" si="11"/>
        <v>1.4E-2</v>
      </c>
      <c r="X25" s="4">
        <f t="shared" si="11"/>
        <v>-1.7000000000000001E-2</v>
      </c>
      <c r="Y25" s="4">
        <f t="shared" si="11"/>
        <v>-1.6E-2</v>
      </c>
      <c r="Z25" s="4">
        <f t="shared" si="11"/>
        <v>-2E-3</v>
      </c>
      <c r="AA25" s="4">
        <f t="shared" si="11"/>
        <v>0</v>
      </c>
    </row>
    <row r="26" spans="1:27">
      <c r="A26" s="11">
        <f t="shared" si="2"/>
        <v>1.556</v>
      </c>
      <c r="B26">
        <v>7</v>
      </c>
      <c r="C26" s="4">
        <f t="shared" ref="C26:AA26" si="12">LOG10(C13)-$A26</f>
        <v>-6.0000000000000001E-3</v>
      </c>
      <c r="D26" s="4">
        <f t="shared" si="12"/>
        <v>6.0000000000000001E-3</v>
      </c>
      <c r="E26" s="4">
        <f t="shared" si="12"/>
        <v>-1.2E-2</v>
      </c>
      <c r="F26" s="4">
        <f t="shared" si="12"/>
        <v>0</v>
      </c>
      <c r="G26" s="4"/>
      <c r="H26" s="4"/>
      <c r="I26" s="4"/>
      <c r="J26" s="4">
        <f t="shared" si="12"/>
        <v>-1.2E-2</v>
      </c>
      <c r="K26" s="4">
        <f t="shared" si="12"/>
        <v>1.2E-2</v>
      </c>
      <c r="L26" s="4"/>
      <c r="M26" s="4">
        <f t="shared" si="12"/>
        <v>1.2E-2</v>
      </c>
      <c r="N26" s="4">
        <f t="shared" si="12"/>
        <v>-1.2E-2</v>
      </c>
      <c r="O26" s="4">
        <f t="shared" si="12"/>
        <v>2.4E-2</v>
      </c>
      <c r="P26" s="4">
        <f t="shared" si="12"/>
        <v>1.2E-2</v>
      </c>
      <c r="Q26" s="4">
        <f t="shared" si="12"/>
        <v>2.4E-2</v>
      </c>
      <c r="R26" s="4">
        <f t="shared" si="12"/>
        <v>-3.6999999999999998E-2</v>
      </c>
      <c r="S26" s="4">
        <f t="shared" si="12"/>
        <v>0</v>
      </c>
      <c r="T26" s="4"/>
      <c r="U26" s="4"/>
      <c r="V26" s="4"/>
      <c r="W26" s="4"/>
      <c r="X26" s="4"/>
      <c r="Y26" s="4"/>
      <c r="Z26" s="4"/>
      <c r="AA26" s="4">
        <f t="shared" si="12"/>
        <v>-5.0000000000000001E-3</v>
      </c>
    </row>
    <row r="27" spans="1:27">
      <c r="A27" s="11">
        <f t="shared" si="2"/>
        <v>0.91900000000000004</v>
      </c>
      <c r="B27">
        <v>8</v>
      </c>
      <c r="C27" s="4">
        <f>LOG10(C14)-$A27</f>
        <v>8.1000000000000003E-2</v>
      </c>
      <c r="D27" s="4"/>
      <c r="E27" s="4"/>
      <c r="F27" s="4"/>
      <c r="G27" s="4"/>
      <c r="H27" s="4"/>
      <c r="I27" s="4"/>
      <c r="J27" s="4">
        <f>LOG10(J14)-$A27</f>
        <v>0</v>
      </c>
      <c r="K27" s="4"/>
      <c r="L27" s="4"/>
      <c r="M27" s="4">
        <f t="shared" ref="M27:S27" si="13">LOG10(M14)-$A27</f>
        <v>0.122</v>
      </c>
      <c r="N27" s="4">
        <f t="shared" si="13"/>
        <v>5.8999999999999997E-2</v>
      </c>
      <c r="O27" s="4">
        <f t="shared" si="13"/>
        <v>0.122</v>
      </c>
      <c r="P27" s="4">
        <f t="shared" si="13"/>
        <v>8.1000000000000003E-2</v>
      </c>
      <c r="Q27" s="4">
        <f t="shared" si="13"/>
        <v>5.8999999999999997E-2</v>
      </c>
      <c r="R27" s="4">
        <f t="shared" si="13"/>
        <v>5.8999999999999997E-2</v>
      </c>
      <c r="S27" s="4">
        <f t="shared" si="13"/>
        <v>3.5000000000000003E-2</v>
      </c>
      <c r="T27" s="4"/>
      <c r="U27" s="4"/>
      <c r="V27" s="4"/>
      <c r="W27" s="4"/>
      <c r="X27" s="4"/>
      <c r="Y27" s="4"/>
      <c r="Z27" s="4"/>
      <c r="AA27" s="4">
        <f>LOG10(AA14)-$A27</f>
        <v>0.11</v>
      </c>
    </row>
    <row r="28" spans="1:27" s="1" customFormat="1">
      <c r="B28" s="1" t="s">
        <v>7</v>
      </c>
      <c r="C28" s="1" t="s">
        <v>8</v>
      </c>
      <c r="D28" s="1" t="s">
        <v>9</v>
      </c>
      <c r="E28" s="1" t="s">
        <v>10</v>
      </c>
      <c r="F28" s="1" t="s">
        <v>11</v>
      </c>
      <c r="G28" s="1" t="s">
        <v>12</v>
      </c>
      <c r="I28" s="1" t="s">
        <v>13</v>
      </c>
      <c r="J28" s="1" t="s">
        <v>14</v>
      </c>
      <c r="K28" s="1" t="s">
        <v>15</v>
      </c>
    </row>
    <row r="29" spans="1:27">
      <c r="A29">
        <v>1</v>
      </c>
      <c r="B29">
        <f t="shared" ref="B29:B40" si="14">COUNT(C3:Z3)</f>
        <v>12</v>
      </c>
      <c r="C29" s="5">
        <f t="shared" ref="C29:C40" si="15">AVERAGE(C3:Z3)</f>
        <v>255.1</v>
      </c>
      <c r="D29">
        <f t="shared" ref="D29:D40" si="16">MIN(C3:Z3)</f>
        <v>236</v>
      </c>
      <c r="E29">
        <f t="shared" ref="E29:E40" si="17">MAX(C3:Z3)</f>
        <v>263</v>
      </c>
      <c r="F29" s="6">
        <f t="shared" ref="F29:F40" si="18">STDEV(C3:Z3)</f>
        <v>6.92</v>
      </c>
      <c r="G29" s="6">
        <f t="shared" ref="G29:G40" si="19">F29*100/C29</f>
        <v>2.71</v>
      </c>
      <c r="H29">
        <v>1</v>
      </c>
      <c r="I29" s="4">
        <f t="shared" ref="I29:I40" si="20">LOG10(C29)-$A16</f>
        <v>1.4E-2</v>
      </c>
      <c r="J29" s="4">
        <f t="shared" ref="J29:J40" si="21">LOG10(D29)-$A16</f>
        <v>-0.02</v>
      </c>
      <c r="K29" s="4">
        <f t="shared" ref="K29:K40" si="22">LOG10(E29)-$A16</f>
        <v>2.7E-2</v>
      </c>
    </row>
    <row r="30" spans="1:27">
      <c r="A30">
        <v>3</v>
      </c>
      <c r="B30">
        <f t="shared" si="14"/>
        <v>13</v>
      </c>
      <c r="C30" s="5">
        <f t="shared" si="15"/>
        <v>26.2</v>
      </c>
      <c r="D30">
        <f t="shared" si="16"/>
        <v>25</v>
      </c>
      <c r="E30">
        <f t="shared" si="17"/>
        <v>27.5</v>
      </c>
      <c r="F30" s="6">
        <f t="shared" si="18"/>
        <v>0.86</v>
      </c>
      <c r="G30" s="6">
        <f t="shared" si="19"/>
        <v>3.28</v>
      </c>
      <c r="H30">
        <v>3</v>
      </c>
      <c r="I30" s="4">
        <f t="shared" si="20"/>
        <v>8.9999999999999993E-3</v>
      </c>
      <c r="J30" s="4">
        <f t="shared" si="21"/>
        <v>-1.0999999999999999E-2</v>
      </c>
      <c r="K30" s="4">
        <f t="shared" si="22"/>
        <v>0.03</v>
      </c>
    </row>
    <row r="31" spans="1:27">
      <c r="A31">
        <v>4</v>
      </c>
      <c r="B31">
        <f t="shared" si="14"/>
        <v>12</v>
      </c>
      <c r="C31" s="5">
        <f t="shared" si="15"/>
        <v>26.8</v>
      </c>
      <c r="D31">
        <f t="shared" si="16"/>
        <v>25</v>
      </c>
      <c r="E31">
        <f t="shared" si="17"/>
        <v>28</v>
      </c>
      <c r="F31" s="6">
        <f t="shared" si="18"/>
        <v>1</v>
      </c>
      <c r="G31" s="6">
        <f t="shared" si="19"/>
        <v>3.73</v>
      </c>
      <c r="H31">
        <v>4</v>
      </c>
      <c r="I31" s="4">
        <f t="shared" si="20"/>
        <v>2.3E-2</v>
      </c>
      <c r="J31" s="4">
        <f t="shared" si="21"/>
        <v>-7.0000000000000001E-3</v>
      </c>
      <c r="K31" s="4">
        <f t="shared" si="22"/>
        <v>4.2000000000000003E-2</v>
      </c>
    </row>
    <row r="32" spans="1:27">
      <c r="A32">
        <v>5</v>
      </c>
      <c r="B32">
        <f t="shared" si="14"/>
        <v>13</v>
      </c>
      <c r="C32" s="5">
        <f t="shared" si="15"/>
        <v>40.4</v>
      </c>
      <c r="D32">
        <f t="shared" si="16"/>
        <v>38</v>
      </c>
      <c r="E32">
        <f t="shared" si="17"/>
        <v>42.2</v>
      </c>
      <c r="F32" s="6">
        <f t="shared" si="18"/>
        <v>1.63</v>
      </c>
      <c r="G32" s="6">
        <f t="shared" si="19"/>
        <v>4.03</v>
      </c>
      <c r="H32">
        <v>5</v>
      </c>
      <c r="I32" s="4">
        <f t="shared" si="20"/>
        <v>5.0000000000000001E-3</v>
      </c>
      <c r="J32" s="4">
        <f t="shared" si="21"/>
        <v>-2.1000000000000001E-2</v>
      </c>
      <c r="K32" s="4">
        <f t="shared" si="22"/>
        <v>2.4E-2</v>
      </c>
    </row>
    <row r="33" spans="1:11">
      <c r="A33" s="2" t="s">
        <v>16</v>
      </c>
      <c r="B33">
        <f t="shared" si="14"/>
        <v>13</v>
      </c>
      <c r="C33" s="5">
        <f t="shared" si="15"/>
        <v>34.4</v>
      </c>
      <c r="D33">
        <f t="shared" si="16"/>
        <v>33</v>
      </c>
      <c r="E33">
        <f t="shared" si="17"/>
        <v>36</v>
      </c>
      <c r="F33" s="6">
        <f t="shared" si="18"/>
        <v>1</v>
      </c>
      <c r="G33" s="6">
        <f t="shared" si="19"/>
        <v>2.91</v>
      </c>
      <c r="H33" s="2" t="s">
        <v>16</v>
      </c>
      <c r="I33" s="4">
        <f t="shared" si="20"/>
        <v>-2E-3</v>
      </c>
      <c r="J33" s="4">
        <f t="shared" si="21"/>
        <v>-0.02</v>
      </c>
      <c r="K33" s="4">
        <f t="shared" si="22"/>
        <v>1.7000000000000001E-2</v>
      </c>
    </row>
    <row r="34" spans="1:11">
      <c r="A34">
        <v>10</v>
      </c>
      <c r="B34">
        <f t="shared" si="14"/>
        <v>21</v>
      </c>
      <c r="C34" s="5">
        <f t="shared" si="15"/>
        <v>37.4</v>
      </c>
      <c r="D34">
        <f t="shared" si="16"/>
        <v>34</v>
      </c>
      <c r="E34">
        <f t="shared" si="17"/>
        <v>40</v>
      </c>
      <c r="F34" s="6">
        <f t="shared" si="18"/>
        <v>1.68</v>
      </c>
      <c r="G34" s="6">
        <f t="shared" si="19"/>
        <v>4.49</v>
      </c>
      <c r="H34">
        <v>10</v>
      </c>
      <c r="I34" s="4">
        <f t="shared" si="20"/>
        <v>-1.0999999999999999E-2</v>
      </c>
      <c r="J34" s="4">
        <f t="shared" si="21"/>
        <v>-5.2999999999999999E-2</v>
      </c>
      <c r="K34" s="4">
        <f t="shared" si="22"/>
        <v>1.7999999999999999E-2</v>
      </c>
    </row>
    <row r="35" spans="1:11">
      <c r="A35">
        <v>11</v>
      </c>
      <c r="B35">
        <f t="shared" si="14"/>
        <v>20</v>
      </c>
      <c r="C35" s="5">
        <f t="shared" si="15"/>
        <v>37.1</v>
      </c>
      <c r="D35">
        <f t="shared" si="16"/>
        <v>34</v>
      </c>
      <c r="E35">
        <f t="shared" si="17"/>
        <v>39</v>
      </c>
      <c r="F35" s="6">
        <f t="shared" si="18"/>
        <v>1.52</v>
      </c>
      <c r="G35" s="6">
        <f t="shared" si="19"/>
        <v>4.0999999999999996</v>
      </c>
      <c r="H35">
        <v>11</v>
      </c>
      <c r="I35" s="4">
        <f t="shared" si="20"/>
        <v>-6.0000000000000001E-3</v>
      </c>
      <c r="J35" s="4">
        <f t="shared" si="21"/>
        <v>-4.3999999999999997E-2</v>
      </c>
      <c r="K35" s="4">
        <f t="shared" si="22"/>
        <v>1.6E-2</v>
      </c>
    </row>
    <row r="36" spans="1:11">
      <c r="A36">
        <v>12</v>
      </c>
      <c r="B36">
        <f t="shared" si="14"/>
        <v>19</v>
      </c>
      <c r="C36" s="5">
        <f t="shared" si="15"/>
        <v>29.5</v>
      </c>
      <c r="D36">
        <f t="shared" si="16"/>
        <v>26</v>
      </c>
      <c r="E36">
        <f t="shared" si="17"/>
        <v>31.2</v>
      </c>
      <c r="F36" s="6">
        <f t="shared" si="18"/>
        <v>1.21</v>
      </c>
      <c r="G36" s="6">
        <f t="shared" si="19"/>
        <v>4.0999999999999996</v>
      </c>
      <c r="H36">
        <v>12</v>
      </c>
      <c r="I36" s="4">
        <f t="shared" si="20"/>
        <v>-0.01</v>
      </c>
      <c r="J36" s="4">
        <f t="shared" si="21"/>
        <v>-6.5000000000000002E-2</v>
      </c>
      <c r="K36" s="4">
        <f t="shared" si="22"/>
        <v>1.4E-2</v>
      </c>
    </row>
    <row r="37" spans="1:11">
      <c r="A37">
        <v>13</v>
      </c>
      <c r="B37">
        <f t="shared" si="14"/>
        <v>21</v>
      </c>
      <c r="C37" s="5">
        <f t="shared" si="15"/>
        <v>23.6</v>
      </c>
      <c r="D37">
        <f t="shared" si="16"/>
        <v>22</v>
      </c>
      <c r="E37">
        <f t="shared" si="17"/>
        <v>25</v>
      </c>
      <c r="F37" s="6">
        <f t="shared" si="18"/>
        <v>0.73</v>
      </c>
      <c r="G37" s="6">
        <f t="shared" si="19"/>
        <v>3.09</v>
      </c>
      <c r="H37">
        <v>13</v>
      </c>
      <c r="I37" s="4">
        <f t="shared" si="20"/>
        <v>-2E-3</v>
      </c>
      <c r="J37" s="4">
        <f t="shared" si="21"/>
        <v>-3.3000000000000002E-2</v>
      </c>
      <c r="K37" s="4">
        <f t="shared" si="22"/>
        <v>2.3E-2</v>
      </c>
    </row>
    <row r="38" spans="1:11">
      <c r="A38">
        <v>14</v>
      </c>
      <c r="B38">
        <f t="shared" si="14"/>
        <v>21</v>
      </c>
      <c r="C38" s="5">
        <f t="shared" si="15"/>
        <v>26</v>
      </c>
      <c r="D38">
        <f t="shared" si="16"/>
        <v>24</v>
      </c>
      <c r="E38">
        <f t="shared" si="17"/>
        <v>27.1</v>
      </c>
      <c r="F38" s="6">
        <f t="shared" si="18"/>
        <v>0.84</v>
      </c>
      <c r="G38" s="6">
        <f t="shared" si="19"/>
        <v>3.23</v>
      </c>
      <c r="H38">
        <v>14</v>
      </c>
      <c r="I38" s="4">
        <f t="shared" si="20"/>
        <v>-2E-3</v>
      </c>
      <c r="J38" s="4">
        <f t="shared" si="21"/>
        <v>-3.6999999999999998E-2</v>
      </c>
      <c r="K38" s="4">
        <f t="shared" si="22"/>
        <v>1.6E-2</v>
      </c>
    </row>
    <row r="39" spans="1:11">
      <c r="A39">
        <v>7</v>
      </c>
      <c r="B39">
        <f t="shared" si="14"/>
        <v>13</v>
      </c>
      <c r="C39" s="5">
        <f t="shared" si="15"/>
        <v>36.1</v>
      </c>
      <c r="D39">
        <f t="shared" si="16"/>
        <v>33</v>
      </c>
      <c r="E39">
        <f t="shared" si="17"/>
        <v>38</v>
      </c>
      <c r="F39" s="6">
        <f t="shared" si="18"/>
        <v>1.4</v>
      </c>
      <c r="G39" s="6">
        <f t="shared" si="19"/>
        <v>3.88</v>
      </c>
      <c r="H39">
        <v>7</v>
      </c>
      <c r="I39" s="4">
        <f t="shared" si="20"/>
        <v>2E-3</v>
      </c>
      <c r="J39" s="4">
        <f t="shared" si="21"/>
        <v>-3.6999999999999998E-2</v>
      </c>
      <c r="K39" s="4">
        <f t="shared" si="22"/>
        <v>2.4E-2</v>
      </c>
    </row>
    <row r="40" spans="1:11">
      <c r="A40">
        <v>8</v>
      </c>
      <c r="B40">
        <f t="shared" si="14"/>
        <v>9</v>
      </c>
      <c r="C40" s="5">
        <f t="shared" si="15"/>
        <v>9.8000000000000007</v>
      </c>
      <c r="D40">
        <f t="shared" si="16"/>
        <v>8.3000000000000007</v>
      </c>
      <c r="E40">
        <f t="shared" si="17"/>
        <v>11</v>
      </c>
      <c r="F40" s="6">
        <f t="shared" si="18"/>
        <v>0.87</v>
      </c>
      <c r="G40" s="6">
        <f t="shared" si="19"/>
        <v>8.8800000000000008</v>
      </c>
      <c r="H40">
        <v>8</v>
      </c>
      <c r="I40" s="4">
        <f t="shared" si="20"/>
        <v>7.1999999999999995E-2</v>
      </c>
      <c r="J40" s="4">
        <f t="shared" si="21"/>
        <v>0</v>
      </c>
      <c r="K40" s="4">
        <f t="shared" si="22"/>
        <v>0.122</v>
      </c>
    </row>
  </sheetData>
  <phoneticPr fontId="2"/>
  <pageMargins left="0.75" right="0.75" top="1" bottom="1" header="0.4921259845" footer="0.492125984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1999-07-30T11:57:11Z</dcterms:created>
  <dcterms:modified xsi:type="dcterms:W3CDTF">2018-03-30T05:32:50Z</dcterms:modified>
</cp:coreProperties>
</file>